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土木建築部\施設建築課\00_企画班\03_技術\※コンサル名簿作成資料\Ｒ04\06_ホームページ\"/>
    </mc:Choice>
  </mc:AlternateContent>
  <bookViews>
    <workbookView xWindow="0" yWindow="0" windowWidth="28800" windowHeight="12210"/>
  </bookViews>
  <sheets>
    <sheet name="R５・６年度様式" sheetId="6" r:id="rId1"/>
  </sheets>
  <definedNames>
    <definedName name="_xlnm.Print_Area" localSheetId="0">'R５・６年度様式'!$A$1:$H$77</definedName>
  </definedNames>
  <calcPr calcId="162913"/>
</workbook>
</file>

<file path=xl/calcChain.xml><?xml version="1.0" encoding="utf-8"?>
<calcChain xmlns="http://schemas.openxmlformats.org/spreadsheetml/2006/main">
  <c r="G43" i="6" l="1"/>
  <c r="G14" i="6" l="1"/>
  <c r="G13" i="6"/>
  <c r="G44" i="6" l="1"/>
  <c r="G42" i="6" l="1"/>
  <c r="G37" i="6"/>
  <c r="G38" i="6"/>
  <c r="G39" i="6"/>
  <c r="G40" i="6"/>
  <c r="G41" i="6"/>
  <c r="G9" i="6" l="1"/>
  <c r="G29" i="6" l="1"/>
  <c r="G28" i="6"/>
  <c r="G27" i="6"/>
  <c r="G69" i="6" l="1"/>
  <c r="G68" i="6"/>
  <c r="G67" i="6"/>
  <c r="G66" i="6"/>
  <c r="G65" i="6"/>
  <c r="G64" i="6"/>
  <c r="G63" i="6"/>
  <c r="G62" i="6"/>
  <c r="G61" i="6"/>
  <c r="G60" i="6"/>
  <c r="G59" i="6"/>
  <c r="G58" i="6"/>
  <c r="G57" i="6"/>
  <c r="G56" i="6"/>
  <c r="G55" i="6"/>
  <c r="G54" i="6"/>
  <c r="G53" i="6"/>
  <c r="G52" i="6"/>
  <c r="G51" i="6"/>
  <c r="G50" i="6"/>
  <c r="G49" i="6"/>
  <c r="G48" i="6"/>
  <c r="G47" i="6"/>
  <c r="G46" i="6"/>
  <c r="G36" i="6"/>
  <c r="G35" i="6"/>
  <c r="G34" i="6"/>
  <c r="G33" i="6"/>
  <c r="G32" i="6"/>
  <c r="G31" i="6"/>
  <c r="G30" i="6"/>
  <c r="G26" i="6"/>
  <c r="G25" i="6"/>
  <c r="G24" i="6"/>
  <c r="G23" i="6"/>
  <c r="G22" i="6"/>
  <c r="G21" i="6"/>
  <c r="G20" i="6"/>
  <c r="G19" i="6"/>
  <c r="G18" i="6"/>
  <c r="G17" i="6"/>
  <c r="G16" i="6"/>
  <c r="G12" i="6"/>
  <c r="G11" i="6"/>
  <c r="G10" i="6"/>
  <c r="G15" i="6" l="1"/>
  <c r="G45" i="6"/>
  <c r="G70" i="6"/>
  <c r="G71" i="6" s="1"/>
</calcChain>
</file>

<file path=xl/sharedStrings.xml><?xml version="1.0" encoding="utf-8"?>
<sst xmlns="http://schemas.openxmlformats.org/spreadsheetml/2006/main" count="164" uniqueCount="119">
  <si>
    <t>経営事項</t>
    <rPh sb="0" eb="2">
      <t>ケイエイ</t>
    </rPh>
    <rPh sb="2" eb="4">
      <t>ジコウ</t>
    </rPh>
    <phoneticPr fontId="1"/>
  </si>
  <si>
    <t>事項</t>
    <rPh sb="0" eb="2">
      <t>ジコウ</t>
    </rPh>
    <phoneticPr fontId="1"/>
  </si>
  <si>
    <t>評価項目</t>
    <rPh sb="0" eb="2">
      <t>ヒョウカ</t>
    </rPh>
    <rPh sb="2" eb="4">
      <t>コウモク</t>
    </rPh>
    <phoneticPr fontId="1"/>
  </si>
  <si>
    <t>資本金</t>
    <rPh sb="0" eb="2">
      <t>シホン</t>
    </rPh>
    <rPh sb="2" eb="3">
      <t>キン</t>
    </rPh>
    <phoneticPr fontId="1"/>
  </si>
  <si>
    <t>配点</t>
    <rPh sb="0" eb="2">
      <t>ハイテン</t>
    </rPh>
    <phoneticPr fontId="1"/>
  </si>
  <si>
    <t>備考</t>
    <rPh sb="0" eb="2">
      <t>ビコウ</t>
    </rPh>
    <phoneticPr fontId="1"/>
  </si>
  <si>
    <t>営業年数</t>
    <rPh sb="0" eb="2">
      <t>エイギョウ</t>
    </rPh>
    <rPh sb="2" eb="4">
      <t>ネンスウ</t>
    </rPh>
    <phoneticPr fontId="1"/>
  </si>
  <si>
    <t>年間平均実績高</t>
    <rPh sb="0" eb="2">
      <t>ネンカン</t>
    </rPh>
    <rPh sb="2" eb="4">
      <t>ヘイキン</t>
    </rPh>
    <rPh sb="4" eb="7">
      <t>ジッセキダカ</t>
    </rPh>
    <phoneticPr fontId="1"/>
  </si>
  <si>
    <t>品質保証</t>
    <rPh sb="0" eb="2">
      <t>ヒンシツ</t>
    </rPh>
    <rPh sb="2" eb="4">
      <t>ホショウ</t>
    </rPh>
    <phoneticPr fontId="1"/>
  </si>
  <si>
    <t>技術的事項</t>
    <rPh sb="0" eb="3">
      <t>ギジュツテキ</t>
    </rPh>
    <rPh sb="3" eb="5">
      <t>ジコウ</t>
    </rPh>
    <phoneticPr fontId="1"/>
  </si>
  <si>
    <t>建築関係資格者</t>
    <rPh sb="0" eb="2">
      <t>ケンチク</t>
    </rPh>
    <rPh sb="2" eb="4">
      <t>カンケイ</t>
    </rPh>
    <rPh sb="4" eb="7">
      <t>シカクシャ</t>
    </rPh>
    <phoneticPr fontId="1"/>
  </si>
  <si>
    <t>一級建築士</t>
    <rPh sb="0" eb="2">
      <t>イッキュウ</t>
    </rPh>
    <rPh sb="2" eb="5">
      <t>ケンチクシ</t>
    </rPh>
    <phoneticPr fontId="1"/>
  </si>
  <si>
    <t>構造設計一級建築士</t>
    <rPh sb="0" eb="2">
      <t>コウゾウ</t>
    </rPh>
    <rPh sb="2" eb="4">
      <t>セッケイ</t>
    </rPh>
    <rPh sb="4" eb="6">
      <t>イッキュウ</t>
    </rPh>
    <rPh sb="6" eb="9">
      <t>ケンチクシ</t>
    </rPh>
    <phoneticPr fontId="1"/>
  </si>
  <si>
    <t>建築構造士</t>
    <rPh sb="0" eb="2">
      <t>ケンチク</t>
    </rPh>
    <rPh sb="2" eb="4">
      <t>コウゾウ</t>
    </rPh>
    <rPh sb="4" eb="5">
      <t>シ</t>
    </rPh>
    <phoneticPr fontId="1"/>
  </si>
  <si>
    <t>二級建築士</t>
    <rPh sb="0" eb="1">
      <t>ニ</t>
    </rPh>
    <rPh sb="1" eb="2">
      <t>キュウ</t>
    </rPh>
    <rPh sb="2" eb="5">
      <t>ケンチクシ</t>
    </rPh>
    <phoneticPr fontId="1"/>
  </si>
  <si>
    <t>建築コスト管理士</t>
    <rPh sb="0" eb="2">
      <t>ケンチク</t>
    </rPh>
    <rPh sb="5" eb="7">
      <t>カンリ</t>
    </rPh>
    <rPh sb="7" eb="8">
      <t>シ</t>
    </rPh>
    <phoneticPr fontId="1"/>
  </si>
  <si>
    <t>建築基準適合判定資格者</t>
    <rPh sb="0" eb="2">
      <t>ケンチク</t>
    </rPh>
    <rPh sb="2" eb="4">
      <t>キジュン</t>
    </rPh>
    <rPh sb="4" eb="6">
      <t>テキゴウ</t>
    </rPh>
    <rPh sb="6" eb="8">
      <t>ハンテイ</t>
    </rPh>
    <rPh sb="8" eb="11">
      <t>シカクシャ</t>
    </rPh>
    <phoneticPr fontId="1"/>
  </si>
  <si>
    <t>設備関係資格者</t>
    <rPh sb="0" eb="2">
      <t>セツビ</t>
    </rPh>
    <rPh sb="2" eb="4">
      <t>カンケイ</t>
    </rPh>
    <rPh sb="4" eb="7">
      <t>シカクシャ</t>
    </rPh>
    <phoneticPr fontId="1"/>
  </si>
  <si>
    <t>建築設備士</t>
    <rPh sb="0" eb="2">
      <t>ケンチク</t>
    </rPh>
    <rPh sb="2" eb="5">
      <t>セツビシ</t>
    </rPh>
    <phoneticPr fontId="1"/>
  </si>
  <si>
    <t>設備設計一級建築士</t>
    <rPh sb="0" eb="2">
      <t>セツビ</t>
    </rPh>
    <rPh sb="2" eb="4">
      <t>セッケイ</t>
    </rPh>
    <rPh sb="4" eb="6">
      <t>イッキュウ</t>
    </rPh>
    <rPh sb="6" eb="9">
      <t>ケンチクシ</t>
    </rPh>
    <phoneticPr fontId="1"/>
  </si>
  <si>
    <t>一級電気工事施工管理技士</t>
    <rPh sb="0" eb="2">
      <t>イッキュウ</t>
    </rPh>
    <rPh sb="2" eb="4">
      <t>デンキ</t>
    </rPh>
    <rPh sb="4" eb="6">
      <t>コウジ</t>
    </rPh>
    <rPh sb="6" eb="8">
      <t>セコウ</t>
    </rPh>
    <rPh sb="8" eb="10">
      <t>カンリ</t>
    </rPh>
    <rPh sb="10" eb="12">
      <t>ギシ</t>
    </rPh>
    <phoneticPr fontId="1"/>
  </si>
  <si>
    <t>一級管工事施工管理技士</t>
    <rPh sb="0" eb="2">
      <t>イッキュウ</t>
    </rPh>
    <rPh sb="2" eb="3">
      <t>カン</t>
    </rPh>
    <rPh sb="3" eb="5">
      <t>コウジ</t>
    </rPh>
    <rPh sb="5" eb="7">
      <t>セコウ</t>
    </rPh>
    <rPh sb="7" eb="9">
      <t>カンリ</t>
    </rPh>
    <rPh sb="9" eb="11">
      <t>ギシ</t>
    </rPh>
    <phoneticPr fontId="1"/>
  </si>
  <si>
    <t>第一種電気工事士</t>
    <rPh sb="0" eb="1">
      <t>ダイ</t>
    </rPh>
    <rPh sb="1" eb="3">
      <t>イッシュ</t>
    </rPh>
    <rPh sb="3" eb="5">
      <t>デンキ</t>
    </rPh>
    <rPh sb="5" eb="7">
      <t>コウジ</t>
    </rPh>
    <rPh sb="7" eb="8">
      <t>シ</t>
    </rPh>
    <phoneticPr fontId="1"/>
  </si>
  <si>
    <t>甲種消防設備士</t>
    <rPh sb="0" eb="2">
      <t>コウシュ</t>
    </rPh>
    <rPh sb="2" eb="4">
      <t>ショウボウ</t>
    </rPh>
    <rPh sb="4" eb="7">
      <t>セツビシ</t>
    </rPh>
    <phoneticPr fontId="1"/>
  </si>
  <si>
    <t>電気主任技術者</t>
    <rPh sb="0" eb="2">
      <t>デンキ</t>
    </rPh>
    <rPh sb="2" eb="4">
      <t>シュニン</t>
    </rPh>
    <rPh sb="4" eb="7">
      <t>ギジュツシャ</t>
    </rPh>
    <phoneticPr fontId="1"/>
  </si>
  <si>
    <t>二級電気工事施工管理技士</t>
    <rPh sb="0" eb="1">
      <t>ニ</t>
    </rPh>
    <rPh sb="1" eb="2">
      <t>キュウ</t>
    </rPh>
    <rPh sb="2" eb="4">
      <t>デンキ</t>
    </rPh>
    <rPh sb="4" eb="6">
      <t>コウジ</t>
    </rPh>
    <rPh sb="6" eb="8">
      <t>セコウ</t>
    </rPh>
    <rPh sb="8" eb="10">
      <t>カンリ</t>
    </rPh>
    <rPh sb="10" eb="12">
      <t>ギシ</t>
    </rPh>
    <phoneticPr fontId="1"/>
  </si>
  <si>
    <t>二級管工事施工管理技士</t>
    <rPh sb="0" eb="1">
      <t>ニ</t>
    </rPh>
    <rPh sb="1" eb="2">
      <t>キュウ</t>
    </rPh>
    <rPh sb="2" eb="3">
      <t>カン</t>
    </rPh>
    <rPh sb="3" eb="5">
      <t>コウジ</t>
    </rPh>
    <rPh sb="5" eb="7">
      <t>セコウ</t>
    </rPh>
    <rPh sb="7" eb="9">
      <t>カンリ</t>
    </rPh>
    <rPh sb="9" eb="11">
      <t>ギシ</t>
    </rPh>
    <phoneticPr fontId="1"/>
  </si>
  <si>
    <t>受賞歴等</t>
    <rPh sb="0" eb="3">
      <t>ジュショウレキ</t>
    </rPh>
    <rPh sb="3" eb="4">
      <t>ナド</t>
    </rPh>
    <phoneticPr fontId="1"/>
  </si>
  <si>
    <t>公共建築賞</t>
    <rPh sb="0" eb="2">
      <t>コウキョウ</t>
    </rPh>
    <rPh sb="2" eb="4">
      <t>ケンチク</t>
    </rPh>
    <rPh sb="4" eb="5">
      <t>ショウ</t>
    </rPh>
    <phoneticPr fontId="1"/>
  </si>
  <si>
    <t>公共建築特別賞</t>
    <rPh sb="0" eb="2">
      <t>コウキョウ</t>
    </rPh>
    <rPh sb="2" eb="4">
      <t>ケンチク</t>
    </rPh>
    <rPh sb="4" eb="7">
      <t>トクベツショウ</t>
    </rPh>
    <phoneticPr fontId="1"/>
  </si>
  <si>
    <t>公共建築優秀賞</t>
    <rPh sb="0" eb="2">
      <t>コウキョウ</t>
    </rPh>
    <rPh sb="2" eb="4">
      <t>ケンチク</t>
    </rPh>
    <rPh sb="4" eb="7">
      <t>ユウシュウショウ</t>
    </rPh>
    <phoneticPr fontId="1"/>
  </si>
  <si>
    <t>建築士会</t>
    <rPh sb="0" eb="3">
      <t>ケンチクシ</t>
    </rPh>
    <rPh sb="3" eb="4">
      <t>カイ</t>
    </rPh>
    <phoneticPr fontId="1"/>
  </si>
  <si>
    <t>設備設計事務所協会</t>
    <rPh sb="0" eb="2">
      <t>セツビ</t>
    </rPh>
    <rPh sb="2" eb="4">
      <t>セッケイ</t>
    </rPh>
    <rPh sb="4" eb="7">
      <t>ジムショ</t>
    </rPh>
    <rPh sb="7" eb="9">
      <t>キョウカイ</t>
    </rPh>
    <phoneticPr fontId="1"/>
  </si>
  <si>
    <t>建築家協会</t>
    <rPh sb="0" eb="3">
      <t>ケンチクカ</t>
    </rPh>
    <rPh sb="3" eb="5">
      <t>キョウカイ</t>
    </rPh>
    <phoneticPr fontId="1"/>
  </si>
  <si>
    <t>沖縄県建築審査会委員</t>
    <rPh sb="0" eb="3">
      <t>オキナワケン</t>
    </rPh>
    <rPh sb="3" eb="5">
      <t>ケンチク</t>
    </rPh>
    <rPh sb="5" eb="8">
      <t>シンサカイ</t>
    </rPh>
    <rPh sb="8" eb="10">
      <t>イイン</t>
    </rPh>
    <phoneticPr fontId="1"/>
  </si>
  <si>
    <t>沖縄県建築士審査会委員</t>
    <rPh sb="0" eb="3">
      <t>オキナワケン</t>
    </rPh>
    <rPh sb="3" eb="6">
      <t>ケンチクシ</t>
    </rPh>
    <rPh sb="6" eb="9">
      <t>シンサカイ</t>
    </rPh>
    <rPh sb="9" eb="11">
      <t>イイン</t>
    </rPh>
    <phoneticPr fontId="1"/>
  </si>
  <si>
    <t>沖縄県開発審査会委員</t>
    <rPh sb="0" eb="3">
      <t>オキナワケン</t>
    </rPh>
    <rPh sb="3" eb="5">
      <t>カイハツ</t>
    </rPh>
    <rPh sb="5" eb="8">
      <t>シンサカイ</t>
    </rPh>
    <rPh sb="8" eb="10">
      <t>イイン</t>
    </rPh>
    <phoneticPr fontId="1"/>
  </si>
  <si>
    <t>建築関連表彰者</t>
    <rPh sb="0" eb="2">
      <t>ケンチク</t>
    </rPh>
    <rPh sb="2" eb="4">
      <t>カンレン</t>
    </rPh>
    <rPh sb="4" eb="7">
      <t>ヒョウショウシャ</t>
    </rPh>
    <phoneticPr fontId="1"/>
  </si>
  <si>
    <t>被災建築物応急危険度判定士</t>
    <rPh sb="0" eb="2">
      <t>ヒサイ</t>
    </rPh>
    <rPh sb="2" eb="5">
      <t>ケンチクブツ</t>
    </rPh>
    <rPh sb="5" eb="7">
      <t>オウキュウ</t>
    </rPh>
    <rPh sb="7" eb="10">
      <t>キケンド</t>
    </rPh>
    <rPh sb="10" eb="13">
      <t>ハンテイシ</t>
    </rPh>
    <phoneticPr fontId="1"/>
  </si>
  <si>
    <t>被災宅地危険度判定士</t>
    <rPh sb="0" eb="2">
      <t>ヒサイ</t>
    </rPh>
    <rPh sb="2" eb="4">
      <t>タクチ</t>
    </rPh>
    <rPh sb="4" eb="7">
      <t>キケンド</t>
    </rPh>
    <rPh sb="7" eb="10">
      <t>ハンテイシ</t>
    </rPh>
    <phoneticPr fontId="1"/>
  </si>
  <si>
    <t>沖縄県建築士会会員</t>
    <rPh sb="0" eb="3">
      <t>オキナワケン</t>
    </rPh>
    <rPh sb="3" eb="6">
      <t>ケンチクシ</t>
    </rPh>
    <rPh sb="6" eb="7">
      <t>カイ</t>
    </rPh>
    <rPh sb="7" eb="9">
      <t>カイイン</t>
    </rPh>
    <phoneticPr fontId="1"/>
  </si>
  <si>
    <t>日本建築家協会沖縄支部会員</t>
    <rPh sb="0" eb="2">
      <t>ニホン</t>
    </rPh>
    <rPh sb="2" eb="5">
      <t>ケンチクカ</t>
    </rPh>
    <rPh sb="5" eb="7">
      <t>キョウカイ</t>
    </rPh>
    <rPh sb="7" eb="9">
      <t>オキナワ</t>
    </rPh>
    <rPh sb="9" eb="11">
      <t>シブ</t>
    </rPh>
    <rPh sb="11" eb="13">
      <t>カイイン</t>
    </rPh>
    <phoneticPr fontId="1"/>
  </si>
  <si>
    <t>日本建築構造技術者協会会員</t>
    <rPh sb="0" eb="2">
      <t>ニホン</t>
    </rPh>
    <rPh sb="2" eb="4">
      <t>ケンチク</t>
    </rPh>
    <rPh sb="4" eb="6">
      <t>コウゾウ</t>
    </rPh>
    <rPh sb="6" eb="9">
      <t>ギジュツシャ</t>
    </rPh>
    <rPh sb="9" eb="11">
      <t>キョウカイ</t>
    </rPh>
    <rPh sb="11" eb="13">
      <t>カイイン</t>
    </rPh>
    <phoneticPr fontId="1"/>
  </si>
  <si>
    <t>会長</t>
    <rPh sb="0" eb="2">
      <t>カイチョウ</t>
    </rPh>
    <phoneticPr fontId="1"/>
  </si>
  <si>
    <t>副会長</t>
    <rPh sb="0" eb="3">
      <t>フクカイチョウ</t>
    </rPh>
    <phoneticPr fontId="1"/>
  </si>
  <si>
    <t>地域貢献その他の事項</t>
    <rPh sb="0" eb="2">
      <t>チイキ</t>
    </rPh>
    <rPh sb="2" eb="4">
      <t>コウケン</t>
    </rPh>
    <rPh sb="6" eb="7">
      <t>タ</t>
    </rPh>
    <rPh sb="8" eb="10">
      <t>ジコウ</t>
    </rPh>
    <phoneticPr fontId="1"/>
  </si>
  <si>
    <t>年</t>
    <rPh sb="0" eb="1">
      <t>ネン</t>
    </rPh>
    <phoneticPr fontId="1"/>
  </si>
  <si>
    <t>千円</t>
    <rPh sb="0" eb="2">
      <t>センエン</t>
    </rPh>
    <phoneticPr fontId="1"/>
  </si>
  <si>
    <t>人</t>
    <rPh sb="0" eb="1">
      <t>ニン</t>
    </rPh>
    <phoneticPr fontId="1"/>
  </si>
  <si>
    <t>人</t>
    <rPh sb="0" eb="1">
      <t>ヒト</t>
    </rPh>
    <phoneticPr fontId="1"/>
  </si>
  <si>
    <t>建築設備技術者協会会員</t>
    <rPh sb="0" eb="2">
      <t>ケンチク</t>
    </rPh>
    <rPh sb="2" eb="4">
      <t>セツビ</t>
    </rPh>
    <rPh sb="4" eb="7">
      <t>ギジュツシャ</t>
    </rPh>
    <rPh sb="7" eb="9">
      <t>キョウカイ</t>
    </rPh>
    <rPh sb="9" eb="11">
      <t>カイイン</t>
    </rPh>
    <phoneticPr fontId="1"/>
  </si>
  <si>
    <t>日本建築積算協会会員</t>
    <rPh sb="0" eb="2">
      <t>ニホン</t>
    </rPh>
    <rPh sb="2" eb="4">
      <t>ケンチク</t>
    </rPh>
    <rPh sb="4" eb="6">
      <t>セキサン</t>
    </rPh>
    <rPh sb="6" eb="8">
      <t>キョウカイ</t>
    </rPh>
    <rPh sb="8" eb="10">
      <t>カイイン</t>
    </rPh>
    <phoneticPr fontId="1"/>
  </si>
  <si>
    <t>耐震診断技術者</t>
  </si>
  <si>
    <t>上限90点</t>
    <rPh sb="0" eb="2">
      <t>ジョウゲン</t>
    </rPh>
    <rPh sb="4" eb="5">
      <t>テン</t>
    </rPh>
    <phoneticPr fontId="1"/>
  </si>
  <si>
    <t>1～70</t>
    <phoneticPr fontId="1"/>
  </si>
  <si>
    <t>1～10</t>
    <phoneticPr fontId="1"/>
  </si>
  <si>
    <t>上限１８０点</t>
    <rPh sb="0" eb="2">
      <t>ジョウゲン</t>
    </rPh>
    <rPh sb="5" eb="6">
      <t>テン</t>
    </rPh>
    <phoneticPr fontId="1"/>
  </si>
  <si>
    <t>上限３０点</t>
    <rPh sb="0" eb="2">
      <t>ジョウゲン</t>
    </rPh>
    <rPh sb="4" eb="5">
      <t>テン</t>
    </rPh>
    <phoneticPr fontId="1"/>
  </si>
  <si>
    <t>キャスビー建築評価員</t>
    <rPh sb="5" eb="7">
      <t>ケンチク</t>
    </rPh>
    <rPh sb="7" eb="9">
      <t>ヒョウカ</t>
    </rPh>
    <rPh sb="9" eb="10">
      <t>イン</t>
    </rPh>
    <phoneticPr fontId="1"/>
  </si>
  <si>
    <t>支部長</t>
    <rPh sb="0" eb="3">
      <t>シブチョウ</t>
    </rPh>
    <phoneticPr fontId="1"/>
  </si>
  <si>
    <t>副支部長</t>
    <rPh sb="0" eb="4">
      <t>フクシブチョウ</t>
    </rPh>
    <phoneticPr fontId="1"/>
  </si>
  <si>
    <t>那覇地方裁判所所属建築専門員</t>
    <phoneticPr fontId="1"/>
  </si>
  <si>
    <t>注：</t>
    <rPh sb="0" eb="1">
      <t>チュウ</t>
    </rPh>
    <phoneticPr fontId="1"/>
  </si>
  <si>
    <t>採点</t>
    <rPh sb="0" eb="2">
      <t>サイテン</t>
    </rPh>
    <phoneticPr fontId="1"/>
  </si>
  <si>
    <t>小　計</t>
    <phoneticPr fontId="1"/>
  </si>
  <si>
    <t>小　計</t>
    <rPh sb="0" eb="1">
      <t>ショウ</t>
    </rPh>
    <rPh sb="2" eb="3">
      <t>ケイ</t>
    </rPh>
    <phoneticPr fontId="1"/>
  </si>
  <si>
    <t>住所：</t>
    <rPh sb="0" eb="2">
      <t>ジュウショ</t>
    </rPh>
    <phoneticPr fontId="1"/>
  </si>
  <si>
    <t>社名称：</t>
    <rPh sb="0" eb="1">
      <t>シャ</t>
    </rPh>
    <rPh sb="1" eb="3">
      <t>メイショウ</t>
    </rPh>
    <phoneticPr fontId="1"/>
  </si>
  <si>
    <t>ＴＥＬ　：</t>
    <phoneticPr fontId="1"/>
  </si>
  <si>
    <t>ＦＡＸ　：</t>
    <phoneticPr fontId="1"/>
  </si>
  <si>
    <t>有</t>
    <rPh sb="0" eb="1">
      <t>ア</t>
    </rPh>
    <phoneticPr fontId="1"/>
  </si>
  <si>
    <t>無</t>
    <rPh sb="0" eb="1">
      <t>ナ</t>
    </rPh>
    <phoneticPr fontId="1"/>
  </si>
  <si>
    <t>総合評価点　　　　　</t>
    <rPh sb="0" eb="2">
      <t>ソウゴウ</t>
    </rPh>
    <rPh sb="2" eb="5">
      <t>ヒョウカテン</t>
    </rPh>
    <phoneticPr fontId="1"/>
  </si>
  <si>
    <t>ISO90001</t>
    <phoneticPr fontId="1"/>
  </si>
  <si>
    <t>ISO140001</t>
    <phoneticPr fontId="1"/>
  </si>
  <si>
    <t>回</t>
    <rPh sb="0" eb="1">
      <t>カイ</t>
    </rPh>
    <phoneticPr fontId="1"/>
  </si>
  <si>
    <t>沖縄県設計競技金賞(最優秀)</t>
    <rPh sb="0" eb="3">
      <t>オキナワケン</t>
    </rPh>
    <rPh sb="3" eb="5">
      <t>セッケイ</t>
    </rPh>
    <rPh sb="5" eb="7">
      <t>キョウギ</t>
    </rPh>
    <rPh sb="7" eb="9">
      <t>キンショウ</t>
    </rPh>
    <rPh sb="10" eb="13">
      <t>サイユウシュウ</t>
    </rPh>
    <phoneticPr fontId="1"/>
  </si>
  <si>
    <t>沖縄県設計競技銀賞(優秀)</t>
    <rPh sb="0" eb="3">
      <t>オキナワケン</t>
    </rPh>
    <rPh sb="3" eb="5">
      <t>セッケイ</t>
    </rPh>
    <rPh sb="5" eb="7">
      <t>キョウギ</t>
    </rPh>
    <rPh sb="7" eb="9">
      <t>ギンショウ</t>
    </rPh>
    <rPh sb="10" eb="12">
      <t>ユウシュウ</t>
    </rPh>
    <phoneticPr fontId="1"/>
  </si>
  <si>
    <t>沖縄県設計競技銅賞(佳作)</t>
    <rPh sb="0" eb="3">
      <t>オキナワケン</t>
    </rPh>
    <rPh sb="3" eb="5">
      <t>セッケイ</t>
    </rPh>
    <rPh sb="5" eb="7">
      <t>キョウギ</t>
    </rPh>
    <rPh sb="7" eb="9">
      <t>ドウショウ</t>
    </rPh>
    <rPh sb="10" eb="12">
      <t>カサク</t>
    </rPh>
    <phoneticPr fontId="1"/>
  </si>
  <si>
    <t>建築士事務所協会</t>
    <rPh sb="0" eb="2">
      <t>ケンチク</t>
    </rPh>
    <rPh sb="2" eb="3">
      <t>シ</t>
    </rPh>
    <rPh sb="3" eb="6">
      <t>ジムショ</t>
    </rPh>
    <rPh sb="6" eb="8">
      <t>キョウカイ</t>
    </rPh>
    <phoneticPr fontId="1"/>
  </si>
  <si>
    <t>沖縄県建築士事務所協会会員</t>
    <rPh sb="0" eb="3">
      <t>オキナワケン</t>
    </rPh>
    <rPh sb="3" eb="5">
      <t>ケンチク</t>
    </rPh>
    <rPh sb="5" eb="6">
      <t>シ</t>
    </rPh>
    <rPh sb="6" eb="9">
      <t>ジムショ</t>
    </rPh>
    <rPh sb="9" eb="11">
      <t>キョウカイ</t>
    </rPh>
    <rPh sb="11" eb="13">
      <t>カイイン</t>
    </rPh>
    <phoneticPr fontId="1"/>
  </si>
  <si>
    <t>沖縄県建設工事紛争審査会委員</t>
    <rPh sb="0" eb="3">
      <t>オキナワケン</t>
    </rPh>
    <rPh sb="3" eb="5">
      <t>ケンセツ</t>
    </rPh>
    <rPh sb="5" eb="7">
      <t>コウジ</t>
    </rPh>
    <rPh sb="7" eb="9">
      <t>フンソウ</t>
    </rPh>
    <rPh sb="9" eb="11">
      <t>シンサ</t>
    </rPh>
    <rPh sb="11" eb="12">
      <t>カイ</t>
    </rPh>
    <rPh sb="12" eb="14">
      <t>イイン</t>
    </rPh>
    <phoneticPr fontId="1"/>
  </si>
  <si>
    <t>提出日　：</t>
    <rPh sb="0" eb="3">
      <t>テイシュツビ</t>
    </rPh>
    <phoneticPr fontId="1"/>
  </si>
  <si>
    <t>代表者：</t>
    <rPh sb="0" eb="3">
      <t>ダイヒョウシャ</t>
    </rPh>
    <phoneticPr fontId="1"/>
  </si>
  <si>
    <t>E-mail：</t>
    <phoneticPr fontId="1"/>
  </si>
  <si>
    <t>担当者：</t>
    <rPh sb="0" eb="3">
      <t>タントウシャ</t>
    </rPh>
    <phoneticPr fontId="1"/>
  </si>
  <si>
    <t>建築士事務所登録番号（登録がある場合）：</t>
    <rPh sb="0" eb="3">
      <t>ケンチクシ</t>
    </rPh>
    <rPh sb="3" eb="5">
      <t>ジム</t>
    </rPh>
    <rPh sb="5" eb="6">
      <t>ショ</t>
    </rPh>
    <rPh sb="6" eb="8">
      <t>トウロク</t>
    </rPh>
    <rPh sb="8" eb="10">
      <t>バンゴウ</t>
    </rPh>
    <rPh sb="11" eb="13">
      <t>トウロク</t>
    </rPh>
    <rPh sb="16" eb="18">
      <t>バアイ</t>
    </rPh>
    <phoneticPr fontId="1"/>
  </si>
  <si>
    <t>沖縄弁護士会住宅紛争審査会紛争処理委員又は専門家相談員</t>
    <phoneticPr fontId="1"/>
  </si>
  <si>
    <t>省エネ適合性判定員資格者</t>
    <rPh sb="0" eb="1">
      <t>ショウ</t>
    </rPh>
    <rPh sb="3" eb="6">
      <t>テキゴウセイ</t>
    </rPh>
    <rPh sb="6" eb="9">
      <t>ハンテイイン</t>
    </rPh>
    <rPh sb="9" eb="12">
      <t>シカクシャ</t>
    </rPh>
    <phoneticPr fontId="1"/>
  </si>
  <si>
    <t>人</t>
    <rPh sb="0" eb="1">
      <t>ニン</t>
    </rPh>
    <phoneticPr fontId="1"/>
  </si>
  <si>
    <t>（※４）　機械部門（選択科目を「流体化学」、「熱工学」とするものに限る）、上下水道部門、衛生工学部門又は総合技術監理部門（選択</t>
    <rPh sb="5" eb="7">
      <t>キカイ</t>
    </rPh>
    <rPh sb="7" eb="9">
      <t>ブモン</t>
    </rPh>
    <rPh sb="10" eb="14">
      <t>センタクカモク</t>
    </rPh>
    <rPh sb="16" eb="18">
      <t>リュウタイ</t>
    </rPh>
    <rPh sb="18" eb="20">
      <t>カガク</t>
    </rPh>
    <rPh sb="23" eb="26">
      <t>ネツコウガク</t>
    </rPh>
    <rPh sb="33" eb="34">
      <t>カギ</t>
    </rPh>
    <rPh sb="37" eb="41">
      <t>ジョウゲスイドウ</t>
    </rPh>
    <rPh sb="41" eb="43">
      <t>ブモン</t>
    </rPh>
    <rPh sb="44" eb="46">
      <t>エイセイ</t>
    </rPh>
    <rPh sb="46" eb="48">
      <t>コウガク</t>
    </rPh>
    <rPh sb="48" eb="50">
      <t>ブモン</t>
    </rPh>
    <rPh sb="50" eb="51">
      <t>マタ</t>
    </rPh>
    <rPh sb="52" eb="54">
      <t>ソウゴウ</t>
    </rPh>
    <rPh sb="54" eb="56">
      <t>ギジュツ</t>
    </rPh>
    <rPh sb="56" eb="58">
      <t>カンリ</t>
    </rPh>
    <rPh sb="58" eb="60">
      <t>ブモン</t>
    </rPh>
    <rPh sb="61" eb="63">
      <t>センタク</t>
    </rPh>
    <phoneticPr fontId="1"/>
  </si>
  <si>
    <t>沖縄県主催公募型ﾌﾟﾛﾎﾟ特定者</t>
    <rPh sb="0" eb="3">
      <t>オキナワケン</t>
    </rPh>
    <rPh sb="3" eb="5">
      <t>シュサイ</t>
    </rPh>
    <rPh sb="5" eb="8">
      <t>コウボガタ</t>
    </rPh>
    <rPh sb="13" eb="16">
      <t>トクテイシャ</t>
    </rPh>
    <phoneticPr fontId="1"/>
  </si>
  <si>
    <t>建築積算士</t>
    <rPh sb="0" eb="2">
      <t>ケンチク</t>
    </rPh>
    <rPh sb="2" eb="4">
      <t>セキサン</t>
    </rPh>
    <rPh sb="4" eb="5">
      <t>シ</t>
    </rPh>
    <phoneticPr fontId="1"/>
  </si>
  <si>
    <t>沖縄県設備設計事務所協会会員</t>
    <rPh sb="0" eb="3">
      <t>オキナワケン</t>
    </rPh>
    <rPh sb="3" eb="5">
      <t>セツビ</t>
    </rPh>
    <rPh sb="5" eb="7">
      <t>セッケイ</t>
    </rPh>
    <rPh sb="7" eb="10">
      <t>ジムショ</t>
    </rPh>
    <rPh sb="10" eb="12">
      <t>キョウカイ</t>
    </rPh>
    <rPh sb="12" eb="14">
      <t>カイイン</t>
    </rPh>
    <phoneticPr fontId="1"/>
  </si>
  <si>
    <t>優良業務等表彰(受注者)</t>
    <phoneticPr fontId="1"/>
  </si>
  <si>
    <t>格付け希望業種(どちらかを選択）：</t>
    <rPh sb="0" eb="2">
      <t>カクヅ</t>
    </rPh>
    <rPh sb="3" eb="5">
      <t>キボウ</t>
    </rPh>
    <rPh sb="5" eb="6">
      <t>ギョウ</t>
    </rPh>
    <rPh sb="6" eb="7">
      <t>タネ</t>
    </rPh>
    <rPh sb="13" eb="15">
      <t>センタク</t>
    </rPh>
    <phoneticPr fontId="1"/>
  </si>
  <si>
    <t>（※２）　採点した内容を確認できる資格者証又は名簿等の写しを施設建築課へ提出してください。</t>
    <rPh sb="5" eb="7">
      <t>サイテン</t>
    </rPh>
    <rPh sb="9" eb="11">
      <t>ナイヨウ</t>
    </rPh>
    <rPh sb="12" eb="14">
      <t>カクニン</t>
    </rPh>
    <rPh sb="17" eb="19">
      <t>シカク</t>
    </rPh>
    <rPh sb="19" eb="20">
      <t>モノ</t>
    </rPh>
    <rPh sb="20" eb="21">
      <t>ショウ</t>
    </rPh>
    <rPh sb="21" eb="22">
      <t>マタ</t>
    </rPh>
    <rPh sb="23" eb="25">
      <t>メイボ</t>
    </rPh>
    <rPh sb="25" eb="26">
      <t>トウ</t>
    </rPh>
    <rPh sb="27" eb="28">
      <t>ウツ</t>
    </rPh>
    <rPh sb="30" eb="32">
      <t>シセツ</t>
    </rPh>
    <rPh sb="32" eb="35">
      <t>ケンチクカ</t>
    </rPh>
    <rPh sb="36" eb="38">
      <t>テイシュツ</t>
    </rPh>
    <phoneticPr fontId="1"/>
  </si>
  <si>
    <t>　　　　　科目を「流体工学」、「熱工学」又は上下水道部門若しくは衛生工学部門に係るもの）を対象とする。</t>
    <rPh sb="5" eb="7">
      <t>カモク</t>
    </rPh>
    <rPh sb="9" eb="11">
      <t>リュウタイ</t>
    </rPh>
    <rPh sb="11" eb="13">
      <t>コウガク</t>
    </rPh>
    <rPh sb="16" eb="19">
      <t>ネツコウガク</t>
    </rPh>
    <rPh sb="20" eb="21">
      <t>マタ</t>
    </rPh>
    <rPh sb="22" eb="26">
      <t>ジョウゲスイドウ</t>
    </rPh>
    <rPh sb="26" eb="28">
      <t>ブモン</t>
    </rPh>
    <rPh sb="28" eb="29">
      <t>モ</t>
    </rPh>
    <rPh sb="32" eb="34">
      <t>エイセイ</t>
    </rPh>
    <rPh sb="34" eb="36">
      <t>コウガク</t>
    </rPh>
    <rPh sb="36" eb="38">
      <t>ブモン</t>
    </rPh>
    <rPh sb="39" eb="40">
      <t>カカ</t>
    </rPh>
    <rPh sb="45" eb="47">
      <t>タイショウ</t>
    </rPh>
    <phoneticPr fontId="1"/>
  </si>
  <si>
    <t>（※１）令和５・６年度コンサル入札参加申請内容
証明書類不要</t>
    <rPh sb="10" eb="11">
      <t>ド</t>
    </rPh>
    <rPh sb="25" eb="27">
      <t>ショウメイ</t>
    </rPh>
    <rPh sb="27" eb="29">
      <t>ショルイ</t>
    </rPh>
    <rPh sb="29" eb="31">
      <t>フヨウ</t>
    </rPh>
    <phoneticPr fontId="1"/>
  </si>
  <si>
    <t>（※１）令和５・６年度コンサル入札参加申請内容を記入　証明書類不要</t>
    <rPh sb="10" eb="11">
      <t>ド</t>
    </rPh>
    <rPh sb="27" eb="29">
      <t>ショウメイ</t>
    </rPh>
    <rPh sb="29" eb="31">
      <t>ショルイ</t>
    </rPh>
    <rPh sb="31" eb="33">
      <t>フヨウ</t>
    </rPh>
    <phoneticPr fontId="1"/>
  </si>
  <si>
    <t>（※１）令和５・６年度コンサル入札参加申請内容を記入　
証明書類不要</t>
    <rPh sb="10" eb="11">
      <t>ド</t>
    </rPh>
    <rPh sb="29" eb="31">
      <t>ショウメイ</t>
    </rPh>
    <rPh sb="31" eb="33">
      <t>ショルイ</t>
    </rPh>
    <rPh sb="33" eb="35">
      <t>フヨウ</t>
    </rPh>
    <phoneticPr fontId="1"/>
  </si>
  <si>
    <r>
      <t>（※１）</t>
    </r>
    <r>
      <rPr>
        <sz val="10"/>
        <rFont val="ＭＳ Ｐゴシック"/>
        <family val="3"/>
        <charset val="128"/>
        <scheme val="minor"/>
      </rPr>
      <t>令和５・６年度コンサル入札参加申請内容
証明書類不要</t>
    </r>
    <rPh sb="4" eb="6">
      <t>レイワ</t>
    </rPh>
    <rPh sb="10" eb="11">
      <t>ド</t>
    </rPh>
    <rPh sb="24" eb="26">
      <t>ショウメイ</t>
    </rPh>
    <rPh sb="26" eb="28">
      <t>ショルイ</t>
    </rPh>
    <rPh sb="28" eb="30">
      <t>フヨウ</t>
    </rPh>
    <phoneticPr fontId="1"/>
  </si>
  <si>
    <t>（※１）　令和５・６年度コンサル入札参加申請内容を記入　（技術・建設業課へ申請した内容）</t>
    <rPh sb="5" eb="7">
      <t>レイワ</t>
    </rPh>
    <rPh sb="11" eb="12">
      <t>ド</t>
    </rPh>
    <rPh sb="29" eb="31">
      <t>ギジュツ</t>
    </rPh>
    <rPh sb="32" eb="35">
      <t>ケンセツギョウ</t>
    </rPh>
    <rPh sb="35" eb="36">
      <t>カ</t>
    </rPh>
    <rPh sb="37" eb="39">
      <t>シンセイ</t>
    </rPh>
    <rPh sb="41" eb="43">
      <t>ナイヨウ</t>
    </rPh>
    <phoneticPr fontId="1"/>
  </si>
  <si>
    <t>（※３）　電気電子部門又は総合技術監理部門（選択科目を電気電子とするもの）を対象とする。</t>
    <rPh sb="5" eb="7">
      <t>デンキ</t>
    </rPh>
    <rPh sb="7" eb="9">
      <t>デンシ</t>
    </rPh>
    <rPh sb="9" eb="11">
      <t>ブモン</t>
    </rPh>
    <rPh sb="11" eb="12">
      <t>マタ</t>
    </rPh>
    <rPh sb="13" eb="15">
      <t>ソウゴウ</t>
    </rPh>
    <rPh sb="15" eb="17">
      <t>ギジュツ</t>
    </rPh>
    <rPh sb="17" eb="19">
      <t>カンリ</t>
    </rPh>
    <rPh sb="19" eb="21">
      <t>ブモン</t>
    </rPh>
    <rPh sb="22" eb="26">
      <t>センタクカモク</t>
    </rPh>
    <rPh sb="27" eb="29">
      <t>デンキ</t>
    </rPh>
    <rPh sb="29" eb="31">
      <t>デンシ</t>
    </rPh>
    <rPh sb="38" eb="40">
      <t>タイショウ</t>
    </rPh>
    <phoneticPr fontId="1"/>
  </si>
  <si>
    <t>SDGsの取組</t>
    <rPh sb="5" eb="7">
      <t>トリクミ</t>
    </rPh>
    <phoneticPr fontId="1"/>
  </si>
  <si>
    <t>おきなわＳＤＧｓパートナー</t>
    <phoneticPr fontId="1"/>
  </si>
  <si>
    <r>
      <t>技術士</t>
    </r>
    <r>
      <rPr>
        <sz val="10"/>
        <rFont val="ＭＳ Ｐゴシック"/>
        <family val="3"/>
        <charset val="128"/>
        <scheme val="minor"/>
      </rPr>
      <t>（電気関連）（※３）</t>
    </r>
    <rPh sb="0" eb="3">
      <t>ギジュツシ</t>
    </rPh>
    <rPh sb="4" eb="6">
      <t>デンキ</t>
    </rPh>
    <rPh sb="6" eb="8">
      <t>カンレン</t>
    </rPh>
    <phoneticPr fontId="1"/>
  </si>
  <si>
    <r>
      <t>技術士</t>
    </r>
    <r>
      <rPr>
        <sz val="10"/>
        <rFont val="ＭＳ Ｐゴシック"/>
        <family val="3"/>
        <charset val="128"/>
        <scheme val="minor"/>
      </rPr>
      <t>（機械関連）（※４）</t>
    </r>
    <rPh sb="0" eb="3">
      <t>ギジュツシ</t>
    </rPh>
    <rPh sb="4" eb="6">
      <t>キカイ</t>
    </rPh>
    <rPh sb="6" eb="8">
      <t>カンレン</t>
    </rPh>
    <phoneticPr fontId="1"/>
  </si>
  <si>
    <r>
      <t xml:space="preserve">提出日時点の資格者数
</t>
    </r>
    <r>
      <rPr>
        <sz val="10"/>
        <color rgb="FFFF0000"/>
        <rFont val="ＭＳ Ｐゴシック"/>
        <family val="3"/>
        <charset val="128"/>
        <scheme val="minor"/>
      </rPr>
      <t>（※２）証明書類添付</t>
    </r>
    <rPh sb="0" eb="3">
      <t>テイシュツビ</t>
    </rPh>
    <rPh sb="3" eb="5">
      <t>ジテン</t>
    </rPh>
    <rPh sb="6" eb="9">
      <t>シカクシャ</t>
    </rPh>
    <rPh sb="9" eb="10">
      <t>スウ</t>
    </rPh>
    <rPh sb="15" eb="17">
      <t>ショウメイ</t>
    </rPh>
    <rPh sb="17" eb="19">
      <t>ショルイ</t>
    </rPh>
    <rPh sb="19" eb="21">
      <t>テンプ</t>
    </rPh>
    <phoneticPr fontId="1"/>
  </si>
  <si>
    <r>
      <t xml:space="preserve">提出日時点での認証又は登録
</t>
    </r>
    <r>
      <rPr>
        <sz val="10"/>
        <color rgb="FFFF0000"/>
        <rFont val="ＭＳ Ｐゴシック"/>
        <family val="3"/>
        <charset val="128"/>
        <scheme val="minor"/>
      </rPr>
      <t>（※２）証明書類添付</t>
    </r>
    <rPh sb="7" eb="9">
      <t>ニンショウ</t>
    </rPh>
    <rPh sb="9" eb="10">
      <t>マタ</t>
    </rPh>
    <rPh sb="11" eb="13">
      <t>トウロク</t>
    </rPh>
    <phoneticPr fontId="1"/>
  </si>
  <si>
    <r>
      <t xml:space="preserve">平成29年4月1日から提出日時点までの実績
</t>
    </r>
    <r>
      <rPr>
        <sz val="10"/>
        <color rgb="FFFF0000"/>
        <rFont val="ＭＳ Ｐゴシック"/>
        <family val="3"/>
        <charset val="128"/>
        <scheme val="minor"/>
      </rPr>
      <t>（※２）証明書類添付</t>
    </r>
    <rPh sb="0" eb="2">
      <t>ヘイセイ</t>
    </rPh>
    <rPh sb="4" eb="5">
      <t>ネン</t>
    </rPh>
    <rPh sb="6" eb="7">
      <t>ガツ</t>
    </rPh>
    <rPh sb="8" eb="9">
      <t>ニチ</t>
    </rPh>
    <rPh sb="11" eb="14">
      <t>テイシュツビ</t>
    </rPh>
    <rPh sb="14" eb="16">
      <t>ジテン</t>
    </rPh>
    <rPh sb="19" eb="21">
      <t>ジッセキ</t>
    </rPh>
    <phoneticPr fontId="1"/>
  </si>
  <si>
    <r>
      <t xml:space="preserve">平成30年度から令和４年度までの実績
提出日時点に所属する事務所
</t>
    </r>
    <r>
      <rPr>
        <sz val="10"/>
        <color rgb="FFFF0000"/>
        <rFont val="ＭＳ Ｐゴシック"/>
        <family val="3"/>
        <charset val="128"/>
        <scheme val="minor"/>
      </rPr>
      <t>（※２）証明書類添付</t>
    </r>
    <rPh sb="0" eb="2">
      <t>ヘイセイ</t>
    </rPh>
    <rPh sb="4" eb="6">
      <t>ネンド</t>
    </rPh>
    <rPh sb="8" eb="10">
      <t>レイワ</t>
    </rPh>
    <rPh sb="11" eb="13">
      <t>ネンド</t>
    </rPh>
    <rPh sb="16" eb="18">
      <t>ジッセキ</t>
    </rPh>
    <rPh sb="19" eb="22">
      <t>テイシュツビ</t>
    </rPh>
    <rPh sb="22" eb="24">
      <t>ジテン</t>
    </rPh>
    <rPh sb="25" eb="27">
      <t>ショゾク</t>
    </rPh>
    <rPh sb="29" eb="32">
      <t>ジムショ</t>
    </rPh>
    <phoneticPr fontId="1"/>
  </si>
  <si>
    <r>
      <t xml:space="preserve">令和元３、令和４年度の実績
提出日時点に所属する事務所
</t>
    </r>
    <r>
      <rPr>
        <sz val="9"/>
        <color rgb="FFFF0000"/>
        <rFont val="ＭＳ Ｐゴシック"/>
        <family val="3"/>
        <charset val="128"/>
        <scheme val="minor"/>
      </rPr>
      <t>（※２）証明書類添付</t>
    </r>
    <rPh sb="0" eb="2">
      <t>レイワ</t>
    </rPh>
    <rPh sb="2" eb="3">
      <t>モト</t>
    </rPh>
    <rPh sb="5" eb="7">
      <t>レイワ</t>
    </rPh>
    <rPh sb="8" eb="10">
      <t>ネンド</t>
    </rPh>
    <rPh sb="11" eb="13">
      <t>ジッセキ</t>
    </rPh>
    <phoneticPr fontId="1"/>
  </si>
  <si>
    <r>
      <t xml:space="preserve">提出日時点の所属
</t>
    </r>
    <r>
      <rPr>
        <sz val="10"/>
        <color rgb="FFFF0000"/>
        <rFont val="ＭＳ Ｐゴシック"/>
        <family val="3"/>
        <charset val="128"/>
        <scheme val="minor"/>
      </rPr>
      <t>（※２）証明書類添付</t>
    </r>
    <rPh sb="0" eb="2">
      <t>テイシュツ</t>
    </rPh>
    <rPh sb="2" eb="3">
      <t>ビ</t>
    </rPh>
    <rPh sb="3" eb="5">
      <t>ジテン</t>
    </rPh>
    <rPh sb="6" eb="8">
      <t>ショゾク</t>
    </rPh>
    <phoneticPr fontId="1"/>
  </si>
  <si>
    <r>
      <t xml:space="preserve">提出日時点の登録者数
</t>
    </r>
    <r>
      <rPr>
        <sz val="10"/>
        <color rgb="FFFF0000"/>
        <rFont val="ＭＳ Ｐゴシック"/>
        <family val="3"/>
        <charset val="128"/>
        <scheme val="minor"/>
      </rPr>
      <t>（※２）証明書類添付</t>
    </r>
    <rPh sb="0" eb="3">
      <t>テイシュツビ</t>
    </rPh>
    <rPh sb="3" eb="5">
      <t>ジテン</t>
    </rPh>
    <rPh sb="6" eb="9">
      <t>トウロクシャ</t>
    </rPh>
    <rPh sb="9" eb="10">
      <t>スウ</t>
    </rPh>
    <rPh sb="15" eb="17">
      <t>ショウメイ</t>
    </rPh>
    <rPh sb="17" eb="19">
      <t>ショルイ</t>
    </rPh>
    <rPh sb="19" eb="21">
      <t>テンプ</t>
    </rPh>
    <phoneticPr fontId="1"/>
  </si>
  <si>
    <r>
      <t xml:space="preserve">提出日時点の委嘱・任命者数
</t>
    </r>
    <r>
      <rPr>
        <sz val="10"/>
        <color rgb="FFFF0000"/>
        <rFont val="ＭＳ Ｐゴシック"/>
        <family val="3"/>
        <charset val="128"/>
        <scheme val="minor"/>
      </rPr>
      <t>（※２）証明書類添付</t>
    </r>
    <rPh sb="6" eb="8">
      <t>イショク</t>
    </rPh>
    <rPh sb="9" eb="11">
      <t>ニンメイ</t>
    </rPh>
    <rPh sb="11" eb="12">
      <t>シャ</t>
    </rPh>
    <rPh sb="12" eb="13">
      <t>スウ</t>
    </rPh>
    <phoneticPr fontId="1"/>
  </si>
  <si>
    <r>
      <t xml:space="preserve">平成25年度から令和４年度までの実績
提出日時点に所属する事務所
</t>
    </r>
    <r>
      <rPr>
        <sz val="8"/>
        <color rgb="FFFF0000"/>
        <rFont val="ＭＳ Ｐゴシック"/>
        <family val="3"/>
        <charset val="128"/>
        <scheme val="minor"/>
      </rPr>
      <t>（※２）証明書類添付</t>
    </r>
    <rPh sb="4" eb="6">
      <t>ネンド</t>
    </rPh>
    <rPh sb="8" eb="10">
      <t>レイワ</t>
    </rPh>
    <phoneticPr fontId="1"/>
  </si>
  <si>
    <t>建築関係コンサルタント名簿（総合評価点順位）　採点表</t>
    <rPh sb="0" eb="2">
      <t>ケンチク</t>
    </rPh>
    <rPh sb="2" eb="4">
      <t>カンケイ</t>
    </rPh>
    <rPh sb="11" eb="13">
      <t>メイボ</t>
    </rPh>
    <rPh sb="14" eb="16">
      <t>ソウゴウ</t>
    </rPh>
    <rPh sb="16" eb="18">
      <t>ヒョウカ</t>
    </rPh>
    <rPh sb="18" eb="19">
      <t>テン</t>
    </rPh>
    <rPh sb="19" eb="20">
      <t>ジュン</t>
    </rPh>
    <rPh sb="20" eb="21">
      <t>イ</t>
    </rPh>
    <rPh sb="23" eb="25">
      <t>サイテン</t>
    </rPh>
    <rPh sb="25" eb="26">
      <t>ヒョウ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</si>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</sst>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9"/>
      <color rgb="FF000000"/>
      <name val="Meiryo UI"/>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rgb="FF3366FF"/>
      <name val="ＭＳ Ｐゴシック"/>
      <family val="2"/>
      <charset val="128"/>
      <scheme val="minor"/>
    </font>
    <font>
      <sz val="11"/>
      <color rgb="FF3366FF"/>
      <name val="ＭＳ Ｐゴシック"/>
      <family val="3"/>
      <charset val="128"/>
      <scheme val="minor"/>
    </font>
    <font>
      <sz val="8"/>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name val="ＭＳ Ｐゴシック"/>
      <family val="2"/>
      <charset val="128"/>
      <scheme val="minor"/>
    </font>
    <font>
      <u/>
      <sz val="11"/>
      <name val="ＭＳ Ｐゴシック"/>
      <family val="2"/>
      <charset val="128"/>
      <scheme val="minor"/>
    </font>
    <font>
      <sz val="9"/>
      <name val="ＭＳ Ｐゴシック"/>
      <family val="3"/>
      <charset val="128"/>
      <scheme val="minor"/>
    </font>
    <font>
      <b/>
      <sz val="11"/>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
      <sz val="8"/>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89">
    <border>
      <left/>
      <right/>
      <top/>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n">
        <color indexed="64"/>
      </top>
      <bottom style="double">
        <color indexed="64"/>
      </bottom>
      <diagonal/>
    </border>
    <border>
      <left/>
      <right/>
      <top style="hair">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medium">
        <color indexed="64"/>
      </top>
      <bottom style="thin">
        <color indexed="64"/>
      </bottom>
      <diagonal/>
    </border>
    <border>
      <left/>
      <right/>
      <top/>
      <bottom style="thin">
        <color auto="1"/>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hair">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96">
    <xf numFmtId="0" fontId="0" fillId="0" borderId="0" xfId="0">
      <alignment vertical="center"/>
    </xf>
    <xf numFmtId="0" fontId="0" fillId="0" borderId="0" xfId="0" applyAlignment="1">
      <alignment vertical="center" shrinkToFit="1"/>
    </xf>
    <xf numFmtId="0" fontId="0" fillId="0" borderId="5" xfId="0" applyBorder="1">
      <alignment vertical="center"/>
    </xf>
    <xf numFmtId="0" fontId="0" fillId="0" borderId="14" xfId="0"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42" xfId="0" applyBorder="1" applyAlignment="1">
      <alignment vertical="center"/>
    </xf>
    <xf numFmtId="0" fontId="0" fillId="0" borderId="43" xfId="0"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33" xfId="0" applyBorder="1" applyAlignment="1">
      <alignment horizontal="center"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0" fontId="0" fillId="0" borderId="23" xfId="0" applyBorder="1" applyAlignment="1">
      <alignment vertical="center"/>
    </xf>
    <xf numFmtId="0" fontId="0" fillId="0" borderId="40" xfId="0" applyBorder="1" applyAlignment="1">
      <alignment vertical="center"/>
    </xf>
    <xf numFmtId="0" fontId="0" fillId="0" borderId="10" xfId="0" applyBorder="1" applyAlignment="1">
      <alignment vertical="center" shrinkToFit="1"/>
    </xf>
    <xf numFmtId="0" fontId="3" fillId="0" borderId="11" xfId="0" applyFont="1" applyBorder="1" applyAlignment="1">
      <alignment vertical="center" shrinkToFit="1"/>
    </xf>
    <xf numFmtId="0" fontId="0" fillId="0" borderId="0" xfId="0" applyBorder="1" applyAlignment="1">
      <alignment horizontal="center" vertical="center"/>
    </xf>
    <xf numFmtId="0" fontId="0" fillId="0" borderId="40" xfId="0" applyBorder="1">
      <alignment vertical="center"/>
    </xf>
    <xf numFmtId="0" fontId="0" fillId="0" borderId="41" xfId="0" applyBorder="1" applyAlignment="1">
      <alignment horizontal="center" vertical="center"/>
    </xf>
    <xf numFmtId="0" fontId="0" fillId="0" borderId="10" xfId="0"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vertical="center"/>
    </xf>
    <xf numFmtId="0" fontId="0" fillId="0" borderId="59" xfId="0" applyBorder="1" applyAlignment="1">
      <alignment vertical="center"/>
    </xf>
    <xf numFmtId="0" fontId="0" fillId="0" borderId="60" xfId="0" applyBorder="1" applyAlignment="1">
      <alignment horizontal="left" vertical="center"/>
    </xf>
    <xf numFmtId="0" fontId="0" fillId="0" borderId="12" xfId="0" applyBorder="1">
      <alignmen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lignment vertical="center"/>
    </xf>
    <xf numFmtId="0" fontId="0" fillId="0" borderId="64" xfId="0" applyBorder="1" applyAlignment="1">
      <alignment vertical="center"/>
    </xf>
    <xf numFmtId="0" fontId="6" fillId="0" borderId="0" xfId="0" applyFont="1">
      <alignment vertical="center"/>
    </xf>
    <xf numFmtId="0" fontId="7" fillId="0" borderId="0" xfId="0" applyFont="1">
      <alignment vertical="center"/>
    </xf>
    <xf numFmtId="0" fontId="0" fillId="0" borderId="56" xfId="0" applyBorder="1" applyAlignment="1">
      <alignment horizontal="center" vertical="center"/>
    </xf>
    <xf numFmtId="0" fontId="0" fillId="0" borderId="30" xfId="0" applyBorder="1" applyAlignment="1">
      <alignment horizontal="center" vertical="center" shrinkToFit="1"/>
    </xf>
    <xf numFmtId="0" fontId="0" fillId="0" borderId="8" xfId="0" applyBorder="1" applyAlignment="1">
      <alignment horizontal="righ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34" xfId="0" applyBorder="1" applyAlignment="1">
      <alignment horizontal="center" vertical="center" shrinkToFit="1"/>
    </xf>
    <xf numFmtId="0" fontId="0" fillId="0" borderId="13" xfId="0" applyBorder="1" applyAlignment="1">
      <alignment vertical="center" shrinkToFit="1"/>
    </xf>
    <xf numFmtId="0" fontId="0" fillId="0" borderId="20" xfId="0" applyBorder="1" applyAlignment="1">
      <alignment vertical="center" shrinkToFit="1"/>
    </xf>
    <xf numFmtId="0" fontId="4" fillId="0" borderId="20" xfId="0" applyFont="1" applyBorder="1" applyAlignment="1">
      <alignment vertical="center" shrinkToFit="1"/>
    </xf>
    <xf numFmtId="0" fontId="0" fillId="0" borderId="7" xfId="0" applyBorder="1" applyAlignment="1">
      <alignment vertical="center" shrinkToFit="1"/>
    </xf>
    <xf numFmtId="0" fontId="0" fillId="0" borderId="21" xfId="0" applyBorder="1" applyAlignment="1">
      <alignment vertical="center" shrinkToFit="1"/>
    </xf>
    <xf numFmtId="0" fontId="0" fillId="0" borderId="52" xfId="0" applyBorder="1" applyAlignment="1">
      <alignment horizontal="center" vertical="center" shrinkToFit="1"/>
    </xf>
    <xf numFmtId="0" fontId="0" fillId="0" borderId="68" xfId="0" applyBorder="1" applyAlignment="1">
      <alignment horizontal="center" vertical="center"/>
    </xf>
    <xf numFmtId="0" fontId="0" fillId="0" borderId="0" xfId="0" applyAlignment="1">
      <alignment horizontal="center" vertical="center"/>
    </xf>
    <xf numFmtId="0" fontId="0" fillId="0" borderId="65" xfId="0" applyBorder="1" applyAlignment="1">
      <alignment horizontal="right" vertical="center" shrinkToFit="1"/>
    </xf>
    <xf numFmtId="0" fontId="0" fillId="0" borderId="9" xfId="0" applyBorder="1" applyAlignment="1">
      <alignment horizontal="right" vertical="center" shrinkToFit="1"/>
    </xf>
    <xf numFmtId="0" fontId="0" fillId="0" borderId="0" xfId="0" applyProtection="1">
      <alignment vertical="center"/>
      <protection locked="0"/>
    </xf>
    <xf numFmtId="0" fontId="0" fillId="0" borderId="56" xfId="0" applyBorder="1" applyProtection="1">
      <alignment vertical="center"/>
      <protection locked="0"/>
    </xf>
    <xf numFmtId="0" fontId="0" fillId="2" borderId="58" xfId="0" applyFill="1" applyBorder="1" applyProtection="1">
      <alignment vertical="center"/>
      <protection locked="0"/>
    </xf>
    <xf numFmtId="0" fontId="0" fillId="2" borderId="5" xfId="0" applyFill="1" applyBorder="1" applyProtection="1">
      <alignment vertical="center"/>
      <protection locked="0"/>
    </xf>
    <xf numFmtId="0" fontId="6" fillId="2" borderId="67" xfId="0" applyFont="1" applyFill="1" applyBorder="1" applyProtection="1">
      <alignment vertical="center"/>
      <protection locked="0"/>
    </xf>
    <xf numFmtId="0" fontId="6" fillId="2" borderId="52" xfId="0" applyFont="1" applyFill="1" applyBorder="1" applyAlignment="1" applyProtection="1">
      <alignment vertical="center" shrinkToFit="1"/>
      <protection locked="0"/>
    </xf>
    <xf numFmtId="0" fontId="4" fillId="0" borderId="5" xfId="0" applyFont="1" applyBorder="1">
      <alignment vertical="center"/>
    </xf>
    <xf numFmtId="0" fontId="4" fillId="0" borderId="10" xfId="0" applyFont="1" applyBorder="1" applyAlignment="1">
      <alignment vertical="center" shrinkToFit="1"/>
    </xf>
    <xf numFmtId="0" fontId="4" fillId="0" borderId="17" xfId="0" applyFont="1" applyBorder="1" applyAlignment="1">
      <alignment vertical="center" shrinkToFit="1"/>
    </xf>
    <xf numFmtId="0" fontId="4" fillId="0" borderId="15" xfId="0" applyFont="1" applyBorder="1" applyAlignment="1">
      <alignment vertical="center" shrinkToFit="1"/>
    </xf>
    <xf numFmtId="0" fontId="7" fillId="0" borderId="67" xfId="0" applyFont="1" applyBorder="1" applyAlignment="1">
      <alignment horizontal="right" shrinkToFit="1"/>
    </xf>
    <xf numFmtId="0" fontId="0" fillId="0" borderId="66" xfId="0" applyBorder="1" applyAlignment="1">
      <alignment vertical="center" shrinkToFit="1"/>
    </xf>
    <xf numFmtId="0" fontId="0" fillId="0" borderId="70" xfId="0" applyBorder="1" applyAlignment="1">
      <alignment vertical="center" shrinkToFit="1"/>
    </xf>
    <xf numFmtId="0" fontId="7" fillId="2" borderId="72" xfId="0" applyFont="1" applyFill="1" applyBorder="1" applyAlignment="1" applyProtection="1">
      <alignment horizontal="center" vertical="center" shrinkToFit="1"/>
      <protection locked="0"/>
    </xf>
    <xf numFmtId="0" fontId="6" fillId="0" borderId="70" xfId="0" applyFont="1" applyBorder="1" applyAlignment="1">
      <alignment horizontal="right" vertical="center" shrinkToFit="1"/>
    </xf>
    <xf numFmtId="0" fontId="0" fillId="0" borderId="68" xfId="0" applyBorder="1" applyAlignment="1">
      <alignment vertical="center" shrinkToFit="1"/>
    </xf>
    <xf numFmtId="0" fontId="0" fillId="0" borderId="73" xfId="0" applyBorder="1" applyAlignment="1">
      <alignment horizontal="left" vertical="center"/>
    </xf>
    <xf numFmtId="0" fontId="0" fillId="2" borderId="6" xfId="0" applyFill="1" applyBorder="1" applyProtection="1">
      <alignment vertical="center"/>
      <protection locked="0"/>
    </xf>
    <xf numFmtId="0" fontId="0" fillId="0" borderId="11" xfId="0" applyBorder="1">
      <alignment vertical="center"/>
    </xf>
    <xf numFmtId="0" fontId="0" fillId="0" borderId="11" xfId="0" applyBorder="1" applyAlignment="1">
      <alignment vertical="center" shrinkToFit="1"/>
    </xf>
    <xf numFmtId="0" fontId="0" fillId="0" borderId="6" xfId="0" applyBorder="1">
      <alignment vertical="center"/>
    </xf>
    <xf numFmtId="0" fontId="0" fillId="2" borderId="12" xfId="0" applyFill="1" applyBorder="1" applyProtection="1">
      <alignment vertical="center"/>
      <protection locked="0"/>
    </xf>
    <xf numFmtId="0" fontId="0" fillId="0" borderId="13" xfId="0" applyBorder="1" applyAlignment="1">
      <alignment horizontal="right" vertical="center" shrinkToFit="1"/>
    </xf>
    <xf numFmtId="0" fontId="0" fillId="0" borderId="70" xfId="0" applyBorder="1">
      <alignment vertical="center"/>
    </xf>
    <xf numFmtId="0" fontId="0" fillId="0" borderId="75" xfId="0" applyBorder="1" applyAlignment="1">
      <alignment vertical="center" shrinkToFit="1"/>
    </xf>
    <xf numFmtId="0" fontId="0" fillId="0" borderId="75" xfId="0" applyBorder="1" applyAlignment="1">
      <alignment horizontal="center" vertical="center"/>
    </xf>
    <xf numFmtId="0" fontId="0" fillId="0" borderId="76" xfId="0" applyBorder="1" applyAlignment="1">
      <alignment vertical="center" shrinkToFit="1"/>
    </xf>
    <xf numFmtId="0" fontId="4" fillId="0" borderId="68" xfId="0" applyFont="1" applyBorder="1" applyAlignment="1">
      <alignment horizontal="center" vertical="center"/>
    </xf>
    <xf numFmtId="0" fontId="4" fillId="0" borderId="6" xfId="0" applyFont="1" applyBorder="1">
      <alignment vertical="center"/>
    </xf>
    <xf numFmtId="0" fontId="0" fillId="0" borderId="69" xfId="0" applyBorder="1">
      <alignment vertical="center"/>
    </xf>
    <xf numFmtId="0" fontId="0" fillId="0" borderId="77" xfId="0" applyBorder="1" applyAlignment="1">
      <alignment vertical="center" shrinkToFit="1"/>
    </xf>
    <xf numFmtId="0" fontId="4" fillId="0" borderId="77" xfId="0" applyFont="1" applyBorder="1" applyAlignment="1">
      <alignment horizontal="center" vertical="center"/>
    </xf>
    <xf numFmtId="0" fontId="0" fillId="0" borderId="68" xfId="0" applyBorder="1">
      <alignment vertical="center"/>
    </xf>
    <xf numFmtId="0" fontId="0" fillId="0" borderId="10" xfId="0" applyBorder="1" applyAlignment="1">
      <alignment horizontal="center" vertical="center" shrinkToFit="1"/>
    </xf>
    <xf numFmtId="0" fontId="9" fillId="0" borderId="0" xfId="0" applyFont="1">
      <alignment vertical="center"/>
    </xf>
    <xf numFmtId="0" fontId="0" fillId="2" borderId="5" xfId="0" applyFill="1" applyBorder="1" applyAlignment="1" applyProtection="1">
      <alignment vertical="center"/>
      <protection locked="0"/>
    </xf>
    <xf numFmtId="0" fontId="10" fillId="0" borderId="65" xfId="0" applyFont="1" applyBorder="1" applyAlignment="1">
      <alignment vertical="center" shrinkToFit="1"/>
    </xf>
    <xf numFmtId="0" fontId="10" fillId="0" borderId="8" xfId="0" applyFont="1" applyBorder="1" applyAlignment="1">
      <alignment horizontal="right" vertical="center" shrinkToFit="1"/>
    </xf>
    <xf numFmtId="0" fontId="11" fillId="0" borderId="13" xfId="0" applyFont="1" applyBorder="1" applyAlignment="1">
      <alignment vertical="center" shrinkToFit="1"/>
    </xf>
    <xf numFmtId="0" fontId="11" fillId="0" borderId="9" xfId="0" applyFont="1" applyBorder="1" applyAlignment="1">
      <alignment vertical="center" shrinkToFit="1"/>
    </xf>
    <xf numFmtId="0" fontId="11" fillId="0" borderId="8" xfId="0" applyFont="1" applyBorder="1" applyAlignment="1">
      <alignment vertical="center" shrinkToFit="1"/>
    </xf>
    <xf numFmtId="0" fontId="11" fillId="0" borderId="20" xfId="0" applyFont="1" applyBorder="1" applyAlignment="1">
      <alignment vertical="center" shrinkToFit="1"/>
    </xf>
    <xf numFmtId="0" fontId="11" fillId="0" borderId="7" xfId="0" applyFont="1" applyBorder="1" applyAlignment="1">
      <alignment vertical="center" shrinkToFit="1"/>
    </xf>
    <xf numFmtId="0" fontId="11" fillId="0" borderId="21" xfId="0" applyFont="1" applyBorder="1" applyAlignment="1">
      <alignment vertical="center" shrinkToFit="1"/>
    </xf>
    <xf numFmtId="0" fontId="11" fillId="0" borderId="76" xfId="0" applyFont="1" applyBorder="1" applyAlignment="1">
      <alignment vertical="center" shrinkToFit="1"/>
    </xf>
    <xf numFmtId="0" fontId="10" fillId="0" borderId="52" xfId="0" applyFont="1" applyBorder="1" applyAlignment="1">
      <alignment horizontal="right" vertical="center" shrinkToFit="1"/>
    </xf>
    <xf numFmtId="0" fontId="10" fillId="0" borderId="34" xfId="0" applyFont="1" applyBorder="1" applyAlignment="1">
      <alignment horizontal="right" vertical="center" shrinkToFit="1"/>
    </xf>
    <xf numFmtId="0" fontId="4" fillId="0" borderId="4" xfId="0" applyFont="1" applyBorder="1">
      <alignment vertical="center"/>
    </xf>
    <xf numFmtId="0" fontId="0" fillId="0" borderId="0" xfId="0" applyAlignment="1">
      <alignment horizontal="left" vertical="center"/>
    </xf>
    <xf numFmtId="0" fontId="0" fillId="0" borderId="85" xfId="0" applyBorder="1" applyAlignment="1">
      <alignment horizontal="center" vertical="center"/>
    </xf>
    <xf numFmtId="0" fontId="0" fillId="0" borderId="28" xfId="0" applyFill="1" applyBorder="1" applyAlignment="1">
      <alignment horizontal="center" vertical="center"/>
    </xf>
    <xf numFmtId="0" fontId="0" fillId="2" borderId="12" xfId="0" applyFill="1" applyBorder="1" applyAlignment="1" applyProtection="1">
      <alignment vertical="center"/>
      <protection locked="0"/>
    </xf>
    <xf numFmtId="38" fontId="0" fillId="2" borderId="5" xfId="1" applyFont="1"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69" xfId="0" applyFill="1" applyBorder="1" applyAlignment="1" applyProtection="1">
      <alignment vertical="center"/>
      <protection locked="0"/>
    </xf>
    <xf numFmtId="0" fontId="0" fillId="2" borderId="70" xfId="0" applyFill="1" applyBorder="1" applyAlignment="1" applyProtection="1">
      <alignment vertical="center"/>
      <protection locked="0"/>
    </xf>
    <xf numFmtId="0" fontId="0" fillId="2" borderId="60" xfId="0" applyFill="1" applyBorder="1" applyAlignment="1" applyProtection="1">
      <alignment vertical="center"/>
      <protection locked="0"/>
    </xf>
    <xf numFmtId="0" fontId="13" fillId="0" borderId="17" xfId="0" applyFont="1" applyBorder="1" applyAlignment="1">
      <alignment vertical="center" shrinkToFit="1"/>
    </xf>
    <xf numFmtId="0" fontId="16" fillId="0" borderId="0" xfId="0" applyFont="1">
      <alignment vertical="center"/>
    </xf>
    <xf numFmtId="0" fontId="15" fillId="0" borderId="0" xfId="0" applyFont="1">
      <alignment vertical="center"/>
    </xf>
    <xf numFmtId="0" fontId="0" fillId="0" borderId="20" xfId="0" applyBorder="1" applyAlignment="1" applyProtection="1">
      <alignment horizontal="right" vertical="center" shrinkToFit="1"/>
    </xf>
    <xf numFmtId="0" fontId="0" fillId="0" borderId="56" xfId="0" applyBorder="1" applyAlignment="1">
      <alignment vertical="center"/>
    </xf>
    <xf numFmtId="0" fontId="17" fillId="0" borderId="15" xfId="0" applyFont="1" applyBorder="1" applyAlignment="1">
      <alignment vertical="center" shrinkToFit="1"/>
    </xf>
    <xf numFmtId="0" fontId="14" fillId="0" borderId="35" xfId="0" applyFont="1" applyBorder="1" applyAlignment="1">
      <alignment horizontal="center" vertical="center"/>
    </xf>
    <xf numFmtId="0" fontId="12" fillId="0" borderId="74" xfId="0" applyFont="1" applyBorder="1" applyAlignment="1">
      <alignment vertical="center" wrapText="1" shrinkToFit="1"/>
    </xf>
    <xf numFmtId="0" fontId="0" fillId="0" borderId="6" xfId="0" applyBorder="1" applyAlignment="1">
      <alignment horizontal="left" vertical="center"/>
    </xf>
    <xf numFmtId="0" fontId="0" fillId="0" borderId="33" xfId="0" applyBorder="1" applyAlignment="1">
      <alignment vertical="center"/>
    </xf>
    <xf numFmtId="0" fontId="10" fillId="0" borderId="86" xfId="0" applyFont="1" applyBorder="1" applyAlignment="1">
      <alignment horizontal="right" vertical="center" shrinkToFit="1"/>
    </xf>
    <xf numFmtId="0" fontId="14" fillId="0" borderId="87" xfId="0" applyFont="1" applyBorder="1" applyAlignment="1">
      <alignment horizontal="center" vertical="center"/>
    </xf>
    <xf numFmtId="0" fontId="0" fillId="2" borderId="88" xfId="0" applyFill="1" applyBorder="1" applyProtection="1">
      <alignment vertical="center"/>
      <protection locked="0"/>
    </xf>
    <xf numFmtId="0" fontId="0" fillId="0" borderId="88" xfId="0" applyBorder="1" applyAlignment="1">
      <alignment vertical="center"/>
    </xf>
    <xf numFmtId="0" fontId="0" fillId="0" borderId="20" xfId="0" applyBorder="1" applyAlignment="1">
      <alignment horizontal="right" vertical="center" shrinkToFit="1"/>
    </xf>
    <xf numFmtId="0" fontId="0" fillId="0" borderId="57" xfId="0" applyBorder="1" applyAlignment="1">
      <alignment vertical="center" shrinkToFit="1"/>
    </xf>
    <xf numFmtId="0" fontId="11" fillId="0" borderId="11" xfId="0" applyFont="1" applyBorder="1" applyAlignment="1">
      <alignment vertical="center" shrinkToFit="1"/>
    </xf>
    <xf numFmtId="0" fontId="0" fillId="0" borderId="11" xfId="0" applyBorder="1" applyAlignment="1">
      <alignment vertical="center"/>
    </xf>
    <xf numFmtId="0" fontId="14" fillId="0" borderId="17" xfId="0" applyFont="1" applyBorder="1" applyAlignment="1">
      <alignment vertical="center" shrinkToFit="1"/>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15" fillId="0" borderId="49" xfId="0" applyFont="1" applyBorder="1" applyAlignment="1">
      <alignment horizontal="left" vertical="center" wrapText="1" shrinkToFit="1"/>
    </xf>
    <xf numFmtId="0" fontId="15" fillId="0" borderId="47" xfId="0" applyFont="1" applyBorder="1" applyAlignment="1">
      <alignment horizontal="left" vertical="center" wrapText="1" shrinkToFit="1"/>
    </xf>
    <xf numFmtId="0" fontId="15" fillId="0" borderId="50" xfId="0" applyFont="1" applyBorder="1" applyAlignment="1">
      <alignment horizontal="left" vertical="center" wrapText="1" shrinkToFit="1"/>
    </xf>
    <xf numFmtId="0" fontId="0" fillId="0" borderId="36" xfId="0" applyBorder="1" applyAlignment="1">
      <alignment horizontal="center" vertical="center" textRotation="255"/>
    </xf>
    <xf numFmtId="0" fontId="0" fillId="0" borderId="1" xfId="0" applyBorder="1" applyAlignment="1">
      <alignment horizontal="center" vertical="center" textRotation="255"/>
    </xf>
    <xf numFmtId="0" fontId="0" fillId="0" borderId="32" xfId="0" applyBorder="1" applyAlignment="1">
      <alignment horizontal="center" vertical="center" textRotation="255"/>
    </xf>
    <xf numFmtId="0" fontId="0" fillId="0" borderId="12" xfId="0" applyBorder="1" applyAlignment="1">
      <alignment horizontal="left" vertical="center"/>
    </xf>
    <xf numFmtId="0" fontId="0" fillId="0" borderId="60" xfId="0" applyBorder="1" applyAlignment="1">
      <alignment horizontal="left" vertical="center"/>
    </xf>
    <xf numFmtId="0" fontId="16" fillId="0" borderId="46" xfId="0" applyFont="1" applyBorder="1" applyAlignment="1">
      <alignment vertical="center" wrapText="1"/>
    </xf>
    <xf numFmtId="0" fontId="15" fillId="0" borderId="47" xfId="0" applyFont="1" applyBorder="1" applyAlignment="1">
      <alignment vertical="center" wrapText="1"/>
    </xf>
    <xf numFmtId="0" fontId="15" fillId="0" borderId="50" xfId="0" applyFont="1" applyBorder="1" applyAlignment="1">
      <alignment vertical="center" wrapText="1"/>
    </xf>
    <xf numFmtId="0" fontId="15" fillId="0" borderId="46" xfId="0" applyFont="1" applyBorder="1" applyAlignment="1">
      <alignment horizontal="left" vertical="center" wrapText="1"/>
    </xf>
    <xf numFmtId="0" fontId="15" fillId="0" borderId="48" xfId="0" applyFont="1" applyBorder="1" applyAlignment="1">
      <alignment horizontal="left" vertical="center" wrapText="1" shrinkToFit="1"/>
    </xf>
    <xf numFmtId="0" fontId="15" fillId="0" borderId="49" xfId="0" applyFont="1" applyBorder="1" applyAlignment="1">
      <alignment horizontal="left" vertical="center" wrapText="1"/>
    </xf>
    <xf numFmtId="0" fontId="4" fillId="0" borderId="12" xfId="0" applyFont="1" applyBorder="1" applyAlignment="1">
      <alignment vertical="center" shrinkToFit="1"/>
    </xf>
    <xf numFmtId="0" fontId="4" fillId="0" borderId="68" xfId="0" applyFont="1" applyBorder="1" applyAlignment="1">
      <alignment vertical="center" shrinkToFit="1"/>
    </xf>
    <xf numFmtId="0" fontId="15" fillId="0" borderId="51" xfId="0" applyFont="1" applyBorder="1" applyAlignment="1">
      <alignment vertical="center" wrapText="1" shrinkToFit="1"/>
    </xf>
    <xf numFmtId="0" fontId="15" fillId="0" borderId="47" xfId="0" applyFont="1" applyBorder="1" applyAlignment="1">
      <alignment vertical="center" shrinkToFit="1"/>
    </xf>
    <xf numFmtId="0" fontId="15" fillId="0" borderId="48" xfId="0" applyFont="1" applyBorder="1" applyAlignment="1">
      <alignment vertical="center" shrinkToFit="1"/>
    </xf>
    <xf numFmtId="0" fontId="2" fillId="0" borderId="22" xfId="0" applyFont="1" applyBorder="1" applyAlignment="1">
      <alignment horizontal="right" vertical="center"/>
    </xf>
    <xf numFmtId="0" fontId="2" fillId="0" borderId="26" xfId="0" applyFont="1" applyBorder="1" applyAlignment="1">
      <alignment horizontal="right" vertical="center"/>
    </xf>
    <xf numFmtId="0" fontId="2" fillId="0" borderId="53" xfId="0" applyFont="1" applyBorder="1" applyAlignment="1">
      <alignment horizontal="right"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0" fillId="0" borderId="44" xfId="0" applyBorder="1" applyAlignment="1">
      <alignment horizontal="center" vertical="center" textRotation="255"/>
    </xf>
    <xf numFmtId="0" fontId="0" fillId="0" borderId="24" xfId="0" applyBorder="1" applyAlignment="1">
      <alignment horizontal="center" vertical="center" textRotation="255"/>
    </xf>
    <xf numFmtId="0" fontId="0" fillId="0" borderId="25" xfId="0" applyBorder="1" applyAlignment="1">
      <alignment horizontal="center" vertical="center" textRotation="255"/>
    </xf>
    <xf numFmtId="0" fontId="15" fillId="0" borderId="46" xfId="0" applyFont="1" applyBorder="1" applyAlignment="1">
      <alignment vertical="center" wrapText="1" shrinkToFit="1"/>
    </xf>
    <xf numFmtId="0" fontId="15" fillId="0" borderId="47" xfId="0" applyFont="1" applyBorder="1" applyAlignment="1">
      <alignment vertical="center" wrapText="1" shrinkToFit="1"/>
    </xf>
    <xf numFmtId="0" fontId="15" fillId="0" borderId="48" xfId="0" applyFont="1" applyBorder="1" applyAlignment="1">
      <alignment vertical="center" wrapText="1" shrinkToFit="1"/>
    </xf>
    <xf numFmtId="0" fontId="18" fillId="0" borderId="51" xfId="0" applyFont="1" applyBorder="1" applyAlignment="1">
      <alignment vertical="center" wrapText="1" shrinkToFit="1"/>
    </xf>
    <xf numFmtId="0" fontId="18" fillId="0" borderId="47" xfId="0" applyFont="1" applyBorder="1" applyAlignment="1">
      <alignment vertical="center" shrinkToFit="1"/>
    </xf>
    <xf numFmtId="0" fontId="18" fillId="0" borderId="48" xfId="0" applyFont="1" applyBorder="1" applyAlignment="1">
      <alignment vertical="center" shrinkToFit="1"/>
    </xf>
    <xf numFmtId="0" fontId="15" fillId="0" borderId="51" xfId="0" applyFont="1" applyBorder="1" applyAlignment="1">
      <alignment horizontal="left" vertical="center" wrapText="1"/>
    </xf>
    <xf numFmtId="0" fontId="0" fillId="0" borderId="45" xfId="0" applyBorder="1" applyAlignment="1">
      <alignment horizontal="center" vertical="center" textRotation="255"/>
    </xf>
    <xf numFmtId="0" fontId="2" fillId="0" borderId="0" xfId="0" applyFont="1" applyAlignment="1">
      <alignment horizontal="center" vertical="center"/>
    </xf>
    <xf numFmtId="0" fontId="4" fillId="2" borderId="79" xfId="0" applyFont="1" applyFill="1" applyBorder="1" applyAlignment="1" applyProtection="1">
      <alignment vertical="center" shrinkToFit="1"/>
      <protection locked="0"/>
    </xf>
    <xf numFmtId="0" fontId="4" fillId="2" borderId="78" xfId="0" applyFont="1" applyFill="1" applyBorder="1" applyAlignment="1" applyProtection="1">
      <alignment vertical="center" shrinkToFit="1"/>
      <protection locked="0"/>
    </xf>
    <xf numFmtId="0" fontId="4" fillId="2" borderId="80" xfId="0" applyFont="1" applyFill="1" applyBorder="1" applyAlignment="1" applyProtection="1">
      <alignment vertical="center" shrinkToFit="1"/>
      <protection locked="0"/>
    </xf>
    <xf numFmtId="0" fontId="4" fillId="2" borderId="17" xfId="0" applyFont="1" applyFill="1" applyBorder="1" applyAlignment="1" applyProtection="1">
      <alignment vertical="center" shrinkToFit="1"/>
      <protection locked="0"/>
    </xf>
    <xf numFmtId="0" fontId="6" fillId="2" borderId="37" xfId="0" applyFont="1" applyFill="1" applyBorder="1" applyAlignment="1" applyProtection="1">
      <alignment vertical="top" wrapText="1" shrinkToFit="1"/>
      <protection locked="0"/>
    </xf>
    <xf numFmtId="0" fontId="6" fillId="2" borderId="38" xfId="0" applyFont="1" applyFill="1" applyBorder="1" applyAlignment="1" applyProtection="1">
      <alignment vertical="top" wrapText="1" shrinkToFit="1"/>
      <protection locked="0"/>
    </xf>
    <xf numFmtId="0" fontId="4" fillId="2" borderId="80" xfId="0" applyFont="1" applyFill="1" applyBorder="1" applyAlignment="1" applyProtection="1">
      <alignment horizontal="right" vertical="center" shrinkToFit="1"/>
      <protection locked="0"/>
    </xf>
    <xf numFmtId="0" fontId="4" fillId="2" borderId="17" xfId="0" applyFont="1" applyFill="1" applyBorder="1" applyAlignment="1" applyProtection="1">
      <alignment horizontal="right" vertical="center" shrinkToFit="1"/>
      <protection locked="0"/>
    </xf>
    <xf numFmtId="0" fontId="4" fillId="2" borderId="81" xfId="0" applyFont="1" applyFill="1" applyBorder="1" applyAlignment="1" applyProtection="1">
      <alignment horizontal="right" vertical="center" shrinkToFit="1"/>
      <protection locked="0"/>
    </xf>
    <xf numFmtId="0" fontId="4" fillId="2" borderId="15" xfId="0" applyFont="1" applyFill="1" applyBorder="1" applyAlignment="1" applyProtection="1">
      <alignment horizontal="right" vertical="center" shrinkToFit="1"/>
      <protection locked="0"/>
    </xf>
    <xf numFmtId="0" fontId="6" fillId="2" borderId="71" xfId="0" applyFont="1" applyFill="1" applyBorder="1" applyAlignment="1" applyProtection="1">
      <alignment vertical="top" wrapText="1" shrinkToFit="1"/>
      <protection locked="0"/>
    </xf>
    <xf numFmtId="0" fontId="6" fillId="2" borderId="72" xfId="0" applyFont="1" applyFill="1" applyBorder="1" applyAlignment="1" applyProtection="1">
      <alignment vertical="top" wrapText="1" shrinkToFit="1"/>
      <protection locked="0"/>
    </xf>
    <xf numFmtId="0" fontId="6" fillId="2" borderId="75" xfId="0" applyFont="1" applyFill="1" applyBorder="1" applyAlignment="1" applyProtection="1">
      <alignment vertical="top" wrapText="1" shrinkToFit="1"/>
      <protection locked="0"/>
    </xf>
    <xf numFmtId="0" fontId="3" fillId="0" borderId="82" xfId="0" applyFont="1" applyBorder="1" applyAlignment="1">
      <alignment vertical="center" shrinkToFit="1"/>
    </xf>
    <xf numFmtId="0" fontId="3" fillId="0" borderId="83" xfId="0" applyFont="1" applyBorder="1" applyAlignment="1">
      <alignment vertical="center" shrinkToFit="1"/>
    </xf>
    <xf numFmtId="0" fontId="3" fillId="0" borderId="84" xfId="0" applyFont="1" applyBorder="1" applyAlignment="1">
      <alignment vertical="center" shrinkToFit="1"/>
    </xf>
    <xf numFmtId="0" fontId="6" fillId="2" borderId="40" xfId="0" applyFont="1" applyFill="1" applyBorder="1" applyAlignment="1" applyProtection="1">
      <alignment vertical="top" shrinkToFit="1"/>
      <protection locked="0"/>
    </xf>
    <xf numFmtId="0" fontId="6" fillId="2" borderId="41" xfId="0" applyFont="1" applyFill="1" applyBorder="1" applyAlignment="1" applyProtection="1">
      <alignment vertical="top" shrinkToFit="1"/>
      <protection locked="0"/>
    </xf>
    <xf numFmtId="0" fontId="19" fillId="0" borderId="39" xfId="0" applyFont="1" applyBorder="1" applyAlignment="1">
      <alignment vertical="center" shrinkToFit="1"/>
    </xf>
    <xf numFmtId="0" fontId="19" fillId="0" borderId="40" xfId="0" applyFont="1" applyBorder="1" applyAlignment="1">
      <alignment vertical="center" shrinkToFit="1"/>
    </xf>
    <xf numFmtId="0" fontId="3" fillId="0" borderId="23" xfId="0" applyFont="1" applyBorder="1" applyAlignment="1">
      <alignment vertical="center" shrinkToFit="1"/>
    </xf>
    <xf numFmtId="0" fontId="3" fillId="0" borderId="40" xfId="0" applyFont="1" applyBorder="1" applyAlignment="1">
      <alignment vertical="center" shrinkToFit="1"/>
    </xf>
    <xf numFmtId="0" fontId="0" fillId="0" borderId="28" xfId="0" applyBorder="1" applyAlignment="1">
      <alignment horizontal="center" vertical="center"/>
    </xf>
    <xf numFmtId="0" fontId="0" fillId="0" borderId="29" xfId="0" applyBorder="1" applyAlignment="1">
      <alignment horizontal="center" vertical="center"/>
    </xf>
    <xf numFmtId="0" fontId="18" fillId="0" borderId="51" xfId="0" applyFont="1" applyBorder="1" applyAlignment="1">
      <alignment horizontal="left" vertical="center" wrapText="1"/>
    </xf>
    <xf numFmtId="0" fontId="18" fillId="0" borderId="47"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33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J$13" lockText="1" noThreeD="1"/>
</file>

<file path=xl/ctrlProps/ctrlProp10.xml><?xml version="1.0" encoding="utf-8"?>
<formControlPr xmlns="http://schemas.microsoft.com/office/spreadsheetml/2009/9/main" objectType="CheckBox" fmlaLink="$J$49" lockText="1" noThreeD="1"/>
</file>

<file path=xl/ctrlProps/ctrlProp11.xml><?xml version="1.0" encoding="utf-8"?>
<formControlPr xmlns="http://schemas.microsoft.com/office/spreadsheetml/2009/9/main" objectType="CheckBox" fmlaLink="$K$49" lockText="1" noThreeD="1"/>
</file>

<file path=xl/ctrlProps/ctrlProp12.xml><?xml version="1.0" encoding="utf-8"?>
<formControlPr xmlns="http://schemas.microsoft.com/office/spreadsheetml/2009/9/main" objectType="CheckBox" fmlaLink="$J$50" lockText="1" noThreeD="1"/>
</file>

<file path=xl/ctrlProps/ctrlProp13.xml><?xml version="1.0" encoding="utf-8"?>
<formControlPr xmlns="http://schemas.microsoft.com/office/spreadsheetml/2009/9/main" objectType="CheckBox" fmlaLink="$K$50" lockText="1" noThreeD="1"/>
</file>

<file path=xl/ctrlProps/ctrlProp14.xml><?xml version="1.0" encoding="utf-8"?>
<formControlPr xmlns="http://schemas.microsoft.com/office/spreadsheetml/2009/9/main" objectType="CheckBox" fmlaLink="$J$51" lockText="1" noThreeD="1"/>
</file>

<file path=xl/ctrlProps/ctrlProp15.xml><?xml version="1.0" encoding="utf-8"?>
<formControlPr xmlns="http://schemas.microsoft.com/office/spreadsheetml/2009/9/main" objectType="CheckBox" fmlaLink="$K$51" lockText="1" noThreeD="1"/>
</file>

<file path=xl/ctrlProps/ctrlProp16.xml><?xml version="1.0" encoding="utf-8"?>
<formControlPr xmlns="http://schemas.microsoft.com/office/spreadsheetml/2009/9/main" objectType="CheckBox" fmlaLink="$J$12" lockText="1" noThreeD="1"/>
</file>

<file path=xl/ctrlProps/ctrlProp17.xml><?xml version="1.0" encoding="utf-8"?>
<formControlPr xmlns="http://schemas.microsoft.com/office/spreadsheetml/2009/9/main" objectType="CheckBox" fmlaLink="$K$12" lockText="1" noThreeD="1"/>
</file>

<file path=xl/ctrlProps/ctrlProp18.xml><?xml version="1.0" encoding="utf-8"?>
<formControlPr xmlns="http://schemas.microsoft.com/office/spreadsheetml/2009/9/main" objectType="CheckBox" fmlaLink="$K$13" lockText="1" noThreeD="1"/>
</file>

<file path=xl/ctrlProps/ctrlProp19.xml><?xml version="1.0" encoding="utf-8"?>
<formControlPr xmlns="http://schemas.microsoft.com/office/spreadsheetml/2009/9/main" objectType="CheckBox" fmlaLink="$J$9" lockText="1" noThreeD="1"/>
</file>

<file path=xl/ctrlProps/ctrlProp2.xml><?xml version="1.0" encoding="utf-8"?>
<formControlPr xmlns="http://schemas.microsoft.com/office/spreadsheetml/2009/9/main" objectType="CheckBox" fmlaLink="$J$52" lockText="1" noThreeD="1"/>
</file>

<file path=xl/ctrlProps/ctrlProp20.xml><?xml version="1.0" encoding="utf-8"?>
<formControlPr xmlns="http://schemas.microsoft.com/office/spreadsheetml/2009/9/main" objectType="CheckBox" fmlaLink="$K$9" lockText="1" noThreeD="1"/>
</file>

<file path=xl/ctrlProps/ctrlProp21.xml><?xml version="1.0" encoding="utf-8"?>
<formControlPr xmlns="http://schemas.microsoft.com/office/spreadsheetml/2009/9/main" objectType="CheckBox" fmlaLink="$J$58" lockText="1" noThreeD="1"/>
</file>

<file path=xl/ctrlProps/ctrlProp22.xml><?xml version="1.0" encoding="utf-8"?>
<formControlPr xmlns="http://schemas.microsoft.com/office/spreadsheetml/2009/9/main" objectType="CheckBox" fmlaLink="$K$58" lockText="1" noThreeD="1"/>
</file>

<file path=xl/ctrlProps/ctrlProp23.xml><?xml version="1.0" encoding="utf-8"?>
<formControlPr xmlns="http://schemas.microsoft.com/office/spreadsheetml/2009/9/main" objectType="CheckBox" fmlaLink="$J$53" lockText="1" noThreeD="1"/>
</file>

<file path=xl/ctrlProps/ctrlProp24.xml><?xml version="1.0" encoding="utf-8"?>
<formControlPr xmlns="http://schemas.microsoft.com/office/spreadsheetml/2009/9/main" objectType="CheckBox" fmlaLink="$K$53" lockText="1" noThreeD="1"/>
</file>

<file path=xl/ctrlProps/ctrlProp25.xml><?xml version="1.0" encoding="utf-8"?>
<formControlPr xmlns="http://schemas.microsoft.com/office/spreadsheetml/2009/9/main" objectType="CheckBox" fmlaLink="$J$59" lockText="1" noThreeD="1"/>
</file>

<file path=xl/ctrlProps/ctrlProp26.xml><?xml version="1.0" encoding="utf-8"?>
<formControlPr xmlns="http://schemas.microsoft.com/office/spreadsheetml/2009/9/main" objectType="CheckBox" fmlaLink="$K$59"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J$14" lockText="1" noThreeD="1"/>
</file>

<file path=xl/ctrlProps/ctrlProp3.xml><?xml version="1.0" encoding="utf-8"?>
<formControlPr xmlns="http://schemas.microsoft.com/office/spreadsheetml/2009/9/main" objectType="CheckBox" fmlaLink="$K$52" lockText="1" noThreeD="1"/>
</file>

<file path=xl/ctrlProps/ctrlProp30.xml><?xml version="1.0" encoding="utf-8"?>
<formControlPr xmlns="http://schemas.microsoft.com/office/spreadsheetml/2009/9/main" objectType="CheckBox" fmlaLink="$K$14" lockText="1" noThreeD="1"/>
</file>

<file path=xl/ctrlProps/ctrlProp4.xml><?xml version="1.0" encoding="utf-8"?>
<formControlPr xmlns="http://schemas.microsoft.com/office/spreadsheetml/2009/9/main" objectType="CheckBox" fmlaLink="$J$46" lockText="1" noThreeD="1"/>
</file>

<file path=xl/ctrlProps/ctrlProp5.xml><?xml version="1.0" encoding="utf-8"?>
<formControlPr xmlns="http://schemas.microsoft.com/office/spreadsheetml/2009/9/main" objectType="CheckBox" fmlaLink="$K$46" lockText="1" noThreeD="1"/>
</file>

<file path=xl/ctrlProps/ctrlProp6.xml><?xml version="1.0" encoding="utf-8"?>
<formControlPr xmlns="http://schemas.microsoft.com/office/spreadsheetml/2009/9/main" objectType="CheckBox" fmlaLink="$J$47" lockText="1" noThreeD="1"/>
</file>

<file path=xl/ctrlProps/ctrlProp7.xml><?xml version="1.0" encoding="utf-8"?>
<formControlPr xmlns="http://schemas.microsoft.com/office/spreadsheetml/2009/9/main" objectType="CheckBox" fmlaLink="$K$47" lockText="1" noThreeD="1"/>
</file>

<file path=xl/ctrlProps/ctrlProp8.xml><?xml version="1.0" encoding="utf-8"?>
<formControlPr xmlns="http://schemas.microsoft.com/office/spreadsheetml/2009/9/main" objectType="CheckBox" fmlaLink="$J$48" lockText="1" noThreeD="1"/>
</file>

<file path=xl/ctrlProps/ctrlProp9.xml><?xml version="1.0" encoding="utf-8"?>
<formControlPr xmlns="http://schemas.microsoft.com/office/spreadsheetml/2009/9/main" objectType="CheckBox" fmlaLink="$K$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361950</xdr:colOff>
          <xdr:row>13</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361950</xdr:colOff>
          <xdr:row>52</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51</xdr:row>
          <xdr:rowOff>0</xdr:rowOff>
        </xdr:from>
        <xdr:to>
          <xdr:col>4</xdr:col>
          <xdr:colOff>0</xdr:colOff>
          <xdr:row>52</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3</xdr:col>
          <xdr:colOff>361950</xdr:colOff>
          <xdr:row>46</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45</xdr:row>
          <xdr:rowOff>0</xdr:rowOff>
        </xdr:from>
        <xdr:to>
          <xdr:col>4</xdr:col>
          <xdr:colOff>0</xdr:colOff>
          <xdr:row>46</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361950</xdr:colOff>
          <xdr:row>47</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46</xdr:row>
          <xdr:rowOff>0</xdr:rowOff>
        </xdr:from>
        <xdr:to>
          <xdr:col>4</xdr:col>
          <xdr:colOff>0</xdr:colOff>
          <xdr:row>47</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3</xdr:col>
          <xdr:colOff>361950</xdr:colOff>
          <xdr:row>48</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47</xdr:row>
          <xdr:rowOff>0</xdr:rowOff>
        </xdr:from>
        <xdr:to>
          <xdr:col>4</xdr:col>
          <xdr:colOff>0</xdr:colOff>
          <xdr:row>48</xdr:row>
          <xdr:rowOff>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3</xdr:col>
          <xdr:colOff>361950</xdr:colOff>
          <xdr:row>49</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48</xdr:row>
          <xdr:rowOff>0</xdr:rowOff>
        </xdr:from>
        <xdr:to>
          <xdr:col>4</xdr:col>
          <xdr:colOff>0</xdr:colOff>
          <xdr:row>49</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3</xdr:col>
          <xdr:colOff>361950</xdr:colOff>
          <xdr:row>50</xdr:row>
          <xdr:rowOff>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49</xdr:row>
          <xdr:rowOff>0</xdr:rowOff>
        </xdr:from>
        <xdr:to>
          <xdr:col>4</xdr:col>
          <xdr:colOff>0</xdr:colOff>
          <xdr:row>50</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361950</xdr:colOff>
          <xdr:row>51</xdr:row>
          <xdr:rowOff>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50</xdr:row>
          <xdr:rowOff>0</xdr:rowOff>
        </xdr:from>
        <xdr:to>
          <xdr:col>4</xdr:col>
          <xdr:colOff>0</xdr:colOff>
          <xdr:row>51</xdr:row>
          <xdr:rowOff>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361950</xdr:colOff>
          <xdr:row>12</xdr:row>
          <xdr:rowOff>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11</xdr:row>
          <xdr:rowOff>0</xdr:rowOff>
        </xdr:from>
        <xdr:to>
          <xdr:col>4</xdr:col>
          <xdr:colOff>0</xdr:colOff>
          <xdr:row>12</xdr:row>
          <xdr:rowOff>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12</xdr:row>
          <xdr:rowOff>0</xdr:rowOff>
        </xdr:from>
        <xdr:to>
          <xdr:col>4</xdr:col>
          <xdr:colOff>0</xdr:colOff>
          <xdr:row>13</xdr:row>
          <xdr:rowOff>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3</xdr:col>
          <xdr:colOff>361950</xdr:colOff>
          <xdr:row>9</xdr:row>
          <xdr:rowOff>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xdr:row>
          <xdr:rowOff>0</xdr:rowOff>
        </xdr:from>
        <xdr:to>
          <xdr:col>4</xdr:col>
          <xdr:colOff>0</xdr:colOff>
          <xdr:row>9</xdr:row>
          <xdr:rowOff>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361950</xdr:colOff>
          <xdr:row>58</xdr:row>
          <xdr:rowOff>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56</xdr:row>
          <xdr:rowOff>438150</xdr:rowOff>
        </xdr:from>
        <xdr:to>
          <xdr:col>4</xdr:col>
          <xdr:colOff>38100</xdr:colOff>
          <xdr:row>57</xdr:row>
          <xdr:rowOff>171450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3</xdr:col>
          <xdr:colOff>361950</xdr:colOff>
          <xdr:row>53</xdr:row>
          <xdr:rowOff>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52</xdr:row>
          <xdr:rowOff>0</xdr:rowOff>
        </xdr:from>
        <xdr:to>
          <xdr:col>4</xdr:col>
          <xdr:colOff>0</xdr:colOff>
          <xdr:row>53</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3</xdr:col>
          <xdr:colOff>361950</xdr:colOff>
          <xdr:row>59</xdr:row>
          <xdr:rowOff>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58</xdr:row>
          <xdr:rowOff>0</xdr:rowOff>
        </xdr:from>
        <xdr:to>
          <xdr:col>4</xdr:col>
          <xdr:colOff>38100</xdr:colOff>
          <xdr:row>59</xdr:row>
          <xdr:rowOff>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228600</xdr:rowOff>
        </xdr:from>
        <xdr:to>
          <xdr:col>2</xdr:col>
          <xdr:colOff>828675</xdr:colOff>
          <xdr:row>7</xdr:row>
          <xdr:rowOff>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建　　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5</xdr:row>
          <xdr:rowOff>219075</xdr:rowOff>
        </xdr:from>
        <xdr:to>
          <xdr:col>2</xdr:col>
          <xdr:colOff>1790700</xdr:colOff>
          <xdr:row>7</xdr:row>
          <xdr:rowOff>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設　　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361950</xdr:colOff>
          <xdr:row>14</xdr:row>
          <xdr:rowOff>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13</xdr:row>
          <xdr:rowOff>0</xdr:rowOff>
        </xdr:from>
        <xdr:to>
          <xdr:col>4</xdr:col>
          <xdr:colOff>0</xdr:colOff>
          <xdr:row>14</xdr:row>
          <xdr:rowOff>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7"/>
  <sheetViews>
    <sheetView tabSelected="1" view="pageBreakPreview" topLeftCell="A40" zoomScaleNormal="100" zoomScaleSheetLayoutView="100" workbookViewId="0">
      <selection activeCell="H37" sqref="H37:H44"/>
    </sheetView>
  </sheetViews>
  <sheetFormatPr defaultRowHeight="13.5" x14ac:dyDescent="0.15"/>
  <cols>
    <col min="1" max="1" width="7.25" customWidth="1"/>
    <col min="2" max="2" width="19.875" customWidth="1"/>
    <col min="3" max="3" width="24.75" style="1" customWidth="1"/>
    <col min="4" max="4" width="13.125" customWidth="1"/>
    <col min="5" max="5" width="3.75" customWidth="1"/>
    <col min="6" max="7" width="8.125" style="1" customWidth="1"/>
    <col min="8" max="8" width="26.25" customWidth="1"/>
    <col min="10" max="10" width="1.125" hidden="1" customWidth="1"/>
    <col min="11" max="11" width="2" hidden="1" customWidth="1"/>
  </cols>
  <sheetData>
    <row r="1" spans="1:11" ht="15" customHeight="1" x14ac:dyDescent="0.15">
      <c r="A1" s="169" t="s">
        <v>117</v>
      </c>
      <c r="B1" s="169"/>
      <c r="C1" s="169"/>
      <c r="D1" s="169"/>
      <c r="E1" s="169"/>
      <c r="F1" s="169"/>
      <c r="G1" s="65" t="s">
        <v>82</v>
      </c>
      <c r="H1" s="59"/>
    </row>
    <row r="2" spans="1:11" ht="6.75" customHeight="1" thickBot="1" x14ac:dyDescent="0.2"/>
    <row r="3" spans="1:11" ht="18" customHeight="1" x14ac:dyDescent="0.15">
      <c r="A3" s="183" t="s">
        <v>67</v>
      </c>
      <c r="B3" s="170"/>
      <c r="C3" s="171"/>
      <c r="D3" s="66" t="s">
        <v>66</v>
      </c>
      <c r="E3" s="174"/>
      <c r="F3" s="174"/>
      <c r="G3" s="174"/>
      <c r="H3" s="175"/>
    </row>
    <row r="4" spans="1:11" ht="18" customHeight="1" x14ac:dyDescent="0.15">
      <c r="A4" s="184"/>
      <c r="B4" s="172"/>
      <c r="C4" s="173"/>
      <c r="D4" s="67" t="s">
        <v>68</v>
      </c>
      <c r="E4" s="180"/>
      <c r="F4" s="182"/>
      <c r="G4" s="69" t="s">
        <v>69</v>
      </c>
      <c r="H4" s="68"/>
    </row>
    <row r="5" spans="1:11" ht="18" customHeight="1" x14ac:dyDescent="0.15">
      <c r="A5" s="184" t="s">
        <v>83</v>
      </c>
      <c r="B5" s="176" t="s">
        <v>118</v>
      </c>
      <c r="C5" s="177"/>
      <c r="D5" s="67" t="s">
        <v>84</v>
      </c>
      <c r="E5" s="180"/>
      <c r="F5" s="180"/>
      <c r="G5" s="180"/>
      <c r="H5" s="181"/>
    </row>
    <row r="6" spans="1:11" ht="18" customHeight="1" x14ac:dyDescent="0.15">
      <c r="A6" s="185"/>
      <c r="B6" s="178"/>
      <c r="C6" s="179"/>
      <c r="D6" s="67" t="s">
        <v>85</v>
      </c>
      <c r="E6" s="180"/>
      <c r="F6" s="180"/>
      <c r="G6" s="180"/>
      <c r="H6" s="181"/>
    </row>
    <row r="7" spans="1:11" ht="18" customHeight="1" thickBot="1" x14ac:dyDescent="0.2">
      <c r="A7" s="188" t="s">
        <v>95</v>
      </c>
      <c r="B7" s="189"/>
      <c r="C7" s="60"/>
      <c r="D7" s="190" t="s">
        <v>86</v>
      </c>
      <c r="E7" s="191"/>
      <c r="F7" s="191"/>
      <c r="G7" s="186"/>
      <c r="H7" s="187"/>
    </row>
    <row r="8" spans="1:11" ht="21" customHeight="1" thickBot="1" x14ac:dyDescent="0.2">
      <c r="A8" s="9" t="s">
        <v>1</v>
      </c>
      <c r="B8" s="192" t="s">
        <v>2</v>
      </c>
      <c r="C8" s="193"/>
      <c r="D8" s="105"/>
      <c r="F8" s="40" t="s">
        <v>4</v>
      </c>
      <c r="G8" s="40" t="s">
        <v>63</v>
      </c>
      <c r="H8" s="10" t="s">
        <v>5</v>
      </c>
      <c r="J8" s="52" t="s">
        <v>70</v>
      </c>
      <c r="K8" s="52" t="s">
        <v>71</v>
      </c>
    </row>
    <row r="9" spans="1:11" ht="14.25" customHeight="1" thickTop="1" x14ac:dyDescent="0.15">
      <c r="A9" s="137" t="s">
        <v>0</v>
      </c>
      <c r="B9" s="35" t="s">
        <v>3</v>
      </c>
      <c r="C9" s="36"/>
      <c r="D9" s="57"/>
      <c r="E9" s="30"/>
      <c r="F9" s="91">
        <v>5</v>
      </c>
      <c r="G9" s="53" t="str">
        <f>IF(J9=TRUE,IF(K9=FALSE,5,IF(K9=TRUE,"Err","")),IF(K9=TRUE,0,""))</f>
        <v/>
      </c>
      <c r="H9" s="142" t="s">
        <v>101</v>
      </c>
      <c r="J9" s="55" t="b">
        <v>0</v>
      </c>
      <c r="K9" s="55" t="b">
        <v>0</v>
      </c>
    </row>
    <row r="10" spans="1:11" ht="14.25" customHeight="1" x14ac:dyDescent="0.15">
      <c r="A10" s="138"/>
      <c r="B10" s="2" t="s">
        <v>6</v>
      </c>
      <c r="C10" s="6"/>
      <c r="D10" s="106"/>
      <c r="E10" s="51" t="s">
        <v>46</v>
      </c>
      <c r="F10" s="92" t="s">
        <v>55</v>
      </c>
      <c r="G10" s="41" t="str">
        <f>IF(D10=0,"",IF(D10&lt;20,ROUNDUP(D10*0.5,0),10))</f>
        <v/>
      </c>
      <c r="H10" s="143"/>
      <c r="J10" s="55"/>
      <c r="K10" s="55"/>
    </row>
    <row r="11" spans="1:11" ht="14.25" customHeight="1" x14ac:dyDescent="0.15">
      <c r="A11" s="138"/>
      <c r="B11" s="2" t="s">
        <v>7</v>
      </c>
      <c r="C11" s="6"/>
      <c r="D11" s="107"/>
      <c r="E11" s="88" t="s">
        <v>47</v>
      </c>
      <c r="F11" s="92" t="s">
        <v>54</v>
      </c>
      <c r="G11" s="41" t="str">
        <f>IF(D11=0,"",IF(D11&lt;25000,ROUNDUP(D11/1000,0),IF(D11&lt;50000,30,IF(D11&lt;100000,40,IF(D11&lt;300000,50,IF(D11&lt;500000,60,IF(D11&gt;=500000,70)))))))</f>
        <v/>
      </c>
      <c r="H11" s="144"/>
      <c r="J11" s="55"/>
      <c r="K11" s="55"/>
    </row>
    <row r="12" spans="1:11" ht="14.25" customHeight="1" x14ac:dyDescent="0.15">
      <c r="A12" s="138"/>
      <c r="B12" s="140" t="s">
        <v>8</v>
      </c>
      <c r="C12" s="3" t="s">
        <v>73</v>
      </c>
      <c r="D12" s="76"/>
      <c r="E12" s="87"/>
      <c r="F12" s="93">
        <v>5</v>
      </c>
      <c r="G12" s="77" t="str">
        <f t="shared" ref="G12" si="0">IF(J12=TRUE,IF(K12=FALSE,5,IF(K12=TRUE,"Err","")),IF(K12=TRUE,0,""))</f>
        <v/>
      </c>
      <c r="H12" s="147" t="s">
        <v>109</v>
      </c>
      <c r="J12" s="55" t="b">
        <v>0</v>
      </c>
      <c r="K12" s="55" t="b">
        <v>0</v>
      </c>
    </row>
    <row r="13" spans="1:11" ht="14.25" customHeight="1" x14ac:dyDescent="0.15">
      <c r="A13" s="138"/>
      <c r="B13" s="141"/>
      <c r="C13" s="7" t="s">
        <v>74</v>
      </c>
      <c r="D13" s="125"/>
      <c r="E13" s="126"/>
      <c r="F13" s="96">
        <v>3</v>
      </c>
      <c r="G13" s="127" t="str">
        <f>IF(J13=TRUE,IF(K13=FALSE,3,IF(K13=TRUE,"Err","")),IF(K13=TRUE,0,""))</f>
        <v/>
      </c>
      <c r="H13" s="132"/>
      <c r="J13" s="55" t="b">
        <v>0</v>
      </c>
      <c r="K13" s="55" t="b">
        <v>0</v>
      </c>
    </row>
    <row r="14" spans="1:11" ht="14.25" customHeight="1" x14ac:dyDescent="0.15">
      <c r="A14" s="138"/>
      <c r="B14" s="121" t="s">
        <v>104</v>
      </c>
      <c r="C14" s="128" t="s">
        <v>105</v>
      </c>
      <c r="D14" s="72"/>
      <c r="E14" s="130"/>
      <c r="F14" s="129">
        <v>1</v>
      </c>
      <c r="G14" s="127" t="str">
        <f>IF(J14=TRUE,IF(K14=FALSE,1,IF(K14=TRUE,"Err","")),IF(K14=TRUE,0,""))</f>
        <v/>
      </c>
      <c r="H14" s="133"/>
      <c r="J14" s="55" t="b">
        <v>0</v>
      </c>
      <c r="K14" s="55" t="b">
        <v>0</v>
      </c>
    </row>
    <row r="15" spans="1:11" ht="14.25" customHeight="1" thickBot="1" x14ac:dyDescent="0.2">
      <c r="A15" s="139"/>
      <c r="B15" s="122"/>
      <c r="C15" s="117"/>
      <c r="D15" s="56"/>
      <c r="E15" s="117"/>
      <c r="F15" s="44" t="s">
        <v>64</v>
      </c>
      <c r="G15" s="123">
        <f>IF(SUM(G9:G14)&lt;90,SUM(G9:G14),"90")</f>
        <v>0</v>
      </c>
      <c r="H15" s="124" t="s">
        <v>53</v>
      </c>
      <c r="J15" s="55"/>
      <c r="K15" s="55"/>
    </row>
    <row r="16" spans="1:11" ht="14.25" customHeight="1" thickTop="1" x14ac:dyDescent="0.15">
      <c r="A16" s="158" t="s">
        <v>9</v>
      </c>
      <c r="B16" s="11" t="s">
        <v>10</v>
      </c>
      <c r="C16" s="3" t="s">
        <v>11</v>
      </c>
      <c r="D16" s="108"/>
      <c r="E16" s="22" t="s">
        <v>48</v>
      </c>
      <c r="F16" s="93">
        <v>3</v>
      </c>
      <c r="G16" s="45" t="str">
        <f t="shared" ref="G16:G36" si="1">IF(D16=0,"",D16*F16)</f>
        <v/>
      </c>
      <c r="H16" s="145" t="s">
        <v>98</v>
      </c>
      <c r="J16" s="55"/>
      <c r="K16" s="55"/>
    </row>
    <row r="17" spans="1:13" ht="14.25" customHeight="1" x14ac:dyDescent="0.15">
      <c r="A17" s="159"/>
      <c r="B17" s="12"/>
      <c r="C17" s="6" t="s">
        <v>12</v>
      </c>
      <c r="D17" s="108"/>
      <c r="E17" s="25" t="s">
        <v>49</v>
      </c>
      <c r="F17" s="95">
        <v>3</v>
      </c>
      <c r="G17" s="42" t="str">
        <f t="shared" si="1"/>
        <v/>
      </c>
      <c r="H17" s="132"/>
      <c r="J17" s="55"/>
      <c r="K17" s="55"/>
    </row>
    <row r="18" spans="1:13" ht="14.25" customHeight="1" x14ac:dyDescent="0.15">
      <c r="A18" s="159"/>
      <c r="B18" s="12"/>
      <c r="C18" s="6" t="s">
        <v>13</v>
      </c>
      <c r="D18" s="108"/>
      <c r="E18" s="25" t="s">
        <v>49</v>
      </c>
      <c r="F18" s="95">
        <v>2</v>
      </c>
      <c r="G18" s="42" t="str">
        <f t="shared" si="1"/>
        <v/>
      </c>
      <c r="H18" s="132"/>
      <c r="J18" s="55"/>
      <c r="K18" s="55"/>
    </row>
    <row r="19" spans="1:13" ht="14.25" customHeight="1" x14ac:dyDescent="0.15">
      <c r="A19" s="159"/>
      <c r="B19" s="12"/>
      <c r="C19" s="6" t="s">
        <v>14</v>
      </c>
      <c r="D19" s="108"/>
      <c r="E19" s="25" t="s">
        <v>49</v>
      </c>
      <c r="F19" s="95">
        <v>1</v>
      </c>
      <c r="G19" s="42" t="str">
        <f t="shared" si="1"/>
        <v/>
      </c>
      <c r="H19" s="132"/>
      <c r="J19" s="55"/>
      <c r="K19" s="55"/>
    </row>
    <row r="20" spans="1:13" ht="14.25" customHeight="1" x14ac:dyDescent="0.15">
      <c r="A20" s="159"/>
      <c r="B20" s="12"/>
      <c r="C20" s="6" t="s">
        <v>15</v>
      </c>
      <c r="D20" s="108"/>
      <c r="E20" s="25" t="s">
        <v>49</v>
      </c>
      <c r="F20" s="95">
        <v>1</v>
      </c>
      <c r="G20" s="42" t="str">
        <f t="shared" si="1"/>
        <v/>
      </c>
      <c r="H20" s="132"/>
      <c r="J20" s="55"/>
      <c r="K20" s="55"/>
    </row>
    <row r="21" spans="1:13" ht="14.25" customHeight="1" x14ac:dyDescent="0.15">
      <c r="A21" s="159"/>
      <c r="B21" s="12"/>
      <c r="C21" s="6" t="s">
        <v>92</v>
      </c>
      <c r="D21" s="108"/>
      <c r="E21" s="25" t="s">
        <v>49</v>
      </c>
      <c r="F21" s="95">
        <v>1</v>
      </c>
      <c r="G21" s="42" t="str">
        <f t="shared" si="1"/>
        <v/>
      </c>
      <c r="H21" s="132"/>
      <c r="J21" s="55"/>
      <c r="K21" s="55"/>
    </row>
    <row r="22" spans="1:13" ht="14.25" customHeight="1" x14ac:dyDescent="0.15">
      <c r="A22" s="159"/>
      <c r="B22" s="12"/>
      <c r="C22" s="7" t="s">
        <v>16</v>
      </c>
      <c r="D22" s="108"/>
      <c r="E22" s="25" t="s">
        <v>48</v>
      </c>
      <c r="F22" s="96">
        <v>3</v>
      </c>
      <c r="G22" s="46" t="str">
        <f t="shared" si="1"/>
        <v/>
      </c>
      <c r="H22" s="134" t="s">
        <v>108</v>
      </c>
      <c r="J22" s="55"/>
      <c r="K22" s="55"/>
    </row>
    <row r="23" spans="1:13" ht="14.25" customHeight="1" x14ac:dyDescent="0.15">
      <c r="A23" s="159"/>
      <c r="B23" s="16"/>
      <c r="C23" s="63" t="s">
        <v>52</v>
      </c>
      <c r="D23" s="108"/>
      <c r="E23" s="26" t="s">
        <v>48</v>
      </c>
      <c r="F23" s="96">
        <v>1</v>
      </c>
      <c r="G23" s="47" t="str">
        <f t="shared" si="1"/>
        <v/>
      </c>
      <c r="H23" s="135"/>
      <c r="J23" s="55"/>
      <c r="K23" s="55"/>
    </row>
    <row r="24" spans="1:13" ht="14.25" customHeight="1" x14ac:dyDescent="0.15">
      <c r="A24" s="159"/>
      <c r="B24" s="17"/>
      <c r="C24" s="64" t="s">
        <v>58</v>
      </c>
      <c r="D24" s="109"/>
      <c r="E24" s="27" t="s">
        <v>48</v>
      </c>
      <c r="F24" s="96">
        <v>1</v>
      </c>
      <c r="G24" s="47" t="str">
        <f t="shared" si="1"/>
        <v/>
      </c>
      <c r="H24" s="146"/>
      <c r="J24" s="55"/>
      <c r="K24" s="55"/>
    </row>
    <row r="25" spans="1:13" ht="14.25" customHeight="1" x14ac:dyDescent="0.15">
      <c r="A25" s="159"/>
      <c r="B25" s="13" t="s">
        <v>17</v>
      </c>
      <c r="C25" s="5" t="s">
        <v>18</v>
      </c>
      <c r="D25" s="106"/>
      <c r="E25" s="22" t="s">
        <v>48</v>
      </c>
      <c r="F25" s="97">
        <v>3</v>
      </c>
      <c r="G25" s="48" t="str">
        <f t="shared" si="1"/>
        <v/>
      </c>
      <c r="H25" s="194" t="s">
        <v>99</v>
      </c>
      <c r="J25" s="55"/>
      <c r="K25" s="55"/>
    </row>
    <row r="26" spans="1:13" ht="14.25" customHeight="1" x14ac:dyDescent="0.15">
      <c r="A26" s="159"/>
      <c r="B26" s="14"/>
      <c r="C26" s="6" t="s">
        <v>19</v>
      </c>
      <c r="D26" s="108"/>
      <c r="E26" s="25" t="s">
        <v>48</v>
      </c>
      <c r="F26" s="95">
        <v>3</v>
      </c>
      <c r="G26" s="42" t="str">
        <f t="shared" si="1"/>
        <v/>
      </c>
      <c r="H26" s="195"/>
      <c r="J26" s="55"/>
      <c r="K26" s="55"/>
    </row>
    <row r="27" spans="1:13" ht="14.25" customHeight="1" x14ac:dyDescent="0.15">
      <c r="A27" s="159"/>
      <c r="B27" s="14"/>
      <c r="C27" s="113" t="s">
        <v>88</v>
      </c>
      <c r="D27" s="90"/>
      <c r="E27" s="25" t="s">
        <v>89</v>
      </c>
      <c r="F27" s="95">
        <v>3</v>
      </c>
      <c r="G27" s="42" t="str">
        <f t="shared" si="1"/>
        <v/>
      </c>
      <c r="H27" s="134" t="s">
        <v>108</v>
      </c>
      <c r="J27" s="55"/>
      <c r="K27" s="55"/>
    </row>
    <row r="28" spans="1:13" ht="14.25" customHeight="1" x14ac:dyDescent="0.15">
      <c r="A28" s="159"/>
      <c r="B28" s="14"/>
      <c r="C28" s="131" t="s">
        <v>106</v>
      </c>
      <c r="D28" s="90"/>
      <c r="E28" s="25" t="s">
        <v>89</v>
      </c>
      <c r="F28" s="95">
        <v>2</v>
      </c>
      <c r="G28" s="42" t="str">
        <f t="shared" si="1"/>
        <v/>
      </c>
      <c r="H28" s="135"/>
      <c r="J28" s="55"/>
      <c r="K28" s="55"/>
      <c r="M28" s="103"/>
    </row>
    <row r="29" spans="1:13" ht="14.25" customHeight="1" x14ac:dyDescent="0.15">
      <c r="A29" s="159"/>
      <c r="B29" s="14"/>
      <c r="C29" s="131" t="s">
        <v>107</v>
      </c>
      <c r="D29" s="90"/>
      <c r="E29" s="25" t="s">
        <v>48</v>
      </c>
      <c r="F29" s="95">
        <v>2</v>
      </c>
      <c r="G29" s="42" t="str">
        <f t="shared" si="1"/>
        <v/>
      </c>
      <c r="H29" s="136"/>
      <c r="J29" s="55"/>
      <c r="K29" s="55"/>
    </row>
    <row r="30" spans="1:13" ht="14.25" customHeight="1" x14ac:dyDescent="0.15">
      <c r="A30" s="159"/>
      <c r="B30" s="14"/>
      <c r="C30" s="6" t="s">
        <v>20</v>
      </c>
      <c r="D30" s="108"/>
      <c r="E30" s="25" t="s">
        <v>48</v>
      </c>
      <c r="F30" s="95">
        <v>2</v>
      </c>
      <c r="G30" s="42" t="str">
        <f t="shared" si="1"/>
        <v/>
      </c>
      <c r="H30" s="132" t="s">
        <v>100</v>
      </c>
      <c r="J30" s="55"/>
      <c r="K30" s="55"/>
    </row>
    <row r="31" spans="1:13" ht="14.25" customHeight="1" x14ac:dyDescent="0.15">
      <c r="A31" s="159"/>
      <c r="B31" s="14"/>
      <c r="C31" s="6" t="s">
        <v>21</v>
      </c>
      <c r="D31" s="108"/>
      <c r="E31" s="25" t="s">
        <v>48</v>
      </c>
      <c r="F31" s="95">
        <v>2</v>
      </c>
      <c r="G31" s="42" t="str">
        <f t="shared" si="1"/>
        <v/>
      </c>
      <c r="H31" s="132"/>
      <c r="J31" s="55"/>
      <c r="K31" s="55"/>
    </row>
    <row r="32" spans="1:13" ht="14.25" customHeight="1" x14ac:dyDescent="0.15">
      <c r="A32" s="159"/>
      <c r="B32" s="14"/>
      <c r="C32" s="6" t="s">
        <v>22</v>
      </c>
      <c r="D32" s="108"/>
      <c r="E32" s="25" t="s">
        <v>48</v>
      </c>
      <c r="F32" s="95">
        <v>2</v>
      </c>
      <c r="G32" s="42" t="str">
        <f t="shared" si="1"/>
        <v/>
      </c>
      <c r="H32" s="132"/>
      <c r="J32" s="55"/>
      <c r="K32" s="55"/>
    </row>
    <row r="33" spans="1:11" ht="14.25" customHeight="1" x14ac:dyDescent="0.15">
      <c r="A33" s="159"/>
      <c r="B33" s="14"/>
      <c r="C33" s="6" t="s">
        <v>23</v>
      </c>
      <c r="D33" s="108"/>
      <c r="E33" s="25" t="s">
        <v>48</v>
      </c>
      <c r="F33" s="95">
        <v>2</v>
      </c>
      <c r="G33" s="42" t="str">
        <f t="shared" si="1"/>
        <v/>
      </c>
      <c r="H33" s="132"/>
      <c r="J33" s="55"/>
      <c r="K33" s="55"/>
    </row>
    <row r="34" spans="1:11" ht="14.25" customHeight="1" x14ac:dyDescent="0.15">
      <c r="A34" s="159"/>
      <c r="B34" s="14"/>
      <c r="C34" s="6" t="s">
        <v>24</v>
      </c>
      <c r="D34" s="108"/>
      <c r="E34" s="25" t="s">
        <v>48</v>
      </c>
      <c r="F34" s="95">
        <v>2</v>
      </c>
      <c r="G34" s="42" t="str">
        <f t="shared" si="1"/>
        <v/>
      </c>
      <c r="H34" s="132"/>
      <c r="J34" s="55"/>
      <c r="K34" s="55"/>
    </row>
    <row r="35" spans="1:11" ht="14.25" customHeight="1" x14ac:dyDescent="0.15">
      <c r="A35" s="159"/>
      <c r="B35" s="14"/>
      <c r="C35" s="6" t="s">
        <v>25</v>
      </c>
      <c r="D35" s="108"/>
      <c r="E35" s="25" t="s">
        <v>48</v>
      </c>
      <c r="F35" s="95">
        <v>1</v>
      </c>
      <c r="G35" s="42" t="str">
        <f t="shared" si="1"/>
        <v/>
      </c>
      <c r="H35" s="132"/>
      <c r="J35" s="55"/>
      <c r="K35" s="55"/>
    </row>
    <row r="36" spans="1:11" ht="14.25" customHeight="1" x14ac:dyDescent="0.15">
      <c r="A36" s="159"/>
      <c r="B36" s="14"/>
      <c r="C36" s="4" t="s">
        <v>26</v>
      </c>
      <c r="D36" s="109"/>
      <c r="E36" s="28" t="s">
        <v>48</v>
      </c>
      <c r="F36" s="94">
        <v>1</v>
      </c>
      <c r="G36" s="43" t="str">
        <f t="shared" si="1"/>
        <v/>
      </c>
      <c r="H36" s="133"/>
      <c r="J36" s="55"/>
      <c r="K36" s="55"/>
    </row>
    <row r="37" spans="1:11" ht="14.25" customHeight="1" x14ac:dyDescent="0.15">
      <c r="A37" s="159"/>
      <c r="B37" s="13" t="s">
        <v>27</v>
      </c>
      <c r="C37" s="3" t="s">
        <v>28</v>
      </c>
      <c r="D37" s="106"/>
      <c r="E37" s="22" t="s">
        <v>75</v>
      </c>
      <c r="F37" s="93">
        <v>15</v>
      </c>
      <c r="G37" s="45" t="str">
        <f>IF(D37=0,"",IF(D37=1,15,(D37-1)*8+15))</f>
        <v/>
      </c>
      <c r="H37" s="167" t="s">
        <v>110</v>
      </c>
      <c r="J37" s="55"/>
      <c r="K37" s="55"/>
    </row>
    <row r="38" spans="1:11" ht="14.25" customHeight="1" x14ac:dyDescent="0.15">
      <c r="A38" s="159"/>
      <c r="B38" s="14"/>
      <c r="C38" s="6" t="s">
        <v>29</v>
      </c>
      <c r="D38" s="108"/>
      <c r="E38" s="25" t="s">
        <v>75</v>
      </c>
      <c r="F38" s="95">
        <v>10</v>
      </c>
      <c r="G38" s="41" t="str">
        <f>IF(D38=0,"",IF(D37&gt;=1,D38*5,IF(D38=1,10,(D38-1)*5+10)))</f>
        <v/>
      </c>
      <c r="H38" s="132"/>
      <c r="J38" s="55"/>
      <c r="K38" s="55"/>
    </row>
    <row r="39" spans="1:11" ht="14.25" customHeight="1" x14ac:dyDescent="0.15">
      <c r="A39" s="159"/>
      <c r="B39" s="14"/>
      <c r="C39" s="113" t="s">
        <v>30</v>
      </c>
      <c r="D39" s="108"/>
      <c r="E39" s="25" t="s">
        <v>75</v>
      </c>
      <c r="F39" s="95">
        <v>5</v>
      </c>
      <c r="G39" s="41" t="str">
        <f>IF(D39=0,"",IF(OR(D37&gt;=1,D38&gt;=1),D39*3,IF(D39=1,5,(D39-1)*3+5)))</f>
        <v/>
      </c>
      <c r="H39" s="132"/>
      <c r="J39" s="55"/>
      <c r="K39" s="55"/>
    </row>
    <row r="40" spans="1:11" ht="14.25" customHeight="1" x14ac:dyDescent="0.15">
      <c r="A40" s="159"/>
      <c r="B40" s="14"/>
      <c r="C40" s="6" t="s">
        <v>76</v>
      </c>
      <c r="D40" s="108"/>
      <c r="E40" s="25" t="s">
        <v>75</v>
      </c>
      <c r="F40" s="95">
        <v>5</v>
      </c>
      <c r="G40" s="42" t="str">
        <f>IF(D40=0,"",IF(D40=1,5,(D40-1)*3+5))</f>
        <v/>
      </c>
      <c r="H40" s="132"/>
      <c r="J40" s="55"/>
      <c r="K40" s="55"/>
    </row>
    <row r="41" spans="1:11" ht="14.25" customHeight="1" x14ac:dyDescent="0.15">
      <c r="A41" s="159"/>
      <c r="B41" s="14"/>
      <c r="C41" s="6" t="s">
        <v>77</v>
      </c>
      <c r="D41" s="108"/>
      <c r="E41" s="25" t="s">
        <v>75</v>
      </c>
      <c r="F41" s="95">
        <v>3</v>
      </c>
      <c r="G41" s="41" t="str">
        <f>IF(D41=0,"",IF(D40&gt;=1,D41*2,IF(D41=1,3,(D41-1)*2+3)))</f>
        <v/>
      </c>
      <c r="H41" s="132"/>
      <c r="J41" s="55"/>
      <c r="K41" s="55"/>
    </row>
    <row r="42" spans="1:11" ht="14.25" customHeight="1" x14ac:dyDescent="0.15">
      <c r="A42" s="159"/>
      <c r="B42" s="14"/>
      <c r="C42" s="7" t="s">
        <v>78</v>
      </c>
      <c r="D42" s="112"/>
      <c r="E42" s="104" t="s">
        <v>75</v>
      </c>
      <c r="F42" s="96">
        <v>1</v>
      </c>
      <c r="G42" s="116" t="str">
        <f>IF(D42=0,"",D42*F42)</f>
        <v/>
      </c>
      <c r="H42" s="132"/>
      <c r="J42" s="55"/>
      <c r="K42" s="55"/>
    </row>
    <row r="43" spans="1:11" ht="14.25" customHeight="1" x14ac:dyDescent="0.15">
      <c r="A43" s="159"/>
      <c r="B43" s="14"/>
      <c r="C43" s="7" t="s">
        <v>91</v>
      </c>
      <c r="D43" s="112"/>
      <c r="E43" s="104" t="s">
        <v>75</v>
      </c>
      <c r="F43" s="96">
        <v>3</v>
      </c>
      <c r="G43" s="46" t="str">
        <f>IF(D43=0,"",IF(OR(D40&gt;=1,D41&gt;=1),D43*2,IF(D43=1,3,(D43-1)*2+3)))</f>
        <v/>
      </c>
      <c r="H43" s="132"/>
      <c r="J43" s="55"/>
      <c r="K43" s="55"/>
    </row>
    <row r="44" spans="1:11" ht="14.25" customHeight="1" x14ac:dyDescent="0.15">
      <c r="A44" s="159"/>
      <c r="B44" s="14"/>
      <c r="C44" s="118" t="s">
        <v>94</v>
      </c>
      <c r="D44" s="109"/>
      <c r="E44" s="28" t="s">
        <v>75</v>
      </c>
      <c r="F44" s="94">
        <v>5</v>
      </c>
      <c r="G44" s="54" t="str">
        <f>IF(D44=0,"",IF(D44=1,5,(D44-1)*3+5))</f>
        <v/>
      </c>
      <c r="H44" s="133"/>
      <c r="J44" s="55"/>
      <c r="K44" s="55"/>
    </row>
    <row r="45" spans="1:11" ht="14.25" customHeight="1" thickBot="1" x14ac:dyDescent="0.2">
      <c r="A45" s="168"/>
      <c r="B45" s="15"/>
      <c r="C45" s="39"/>
      <c r="D45" s="56"/>
      <c r="E45" s="117"/>
      <c r="F45" s="44" t="s">
        <v>64</v>
      </c>
      <c r="G45" s="101">
        <f>IF(SUM(G16:G44)&lt;180,SUM(G16:G44),"180")</f>
        <v>0</v>
      </c>
      <c r="H45" s="119" t="s">
        <v>56</v>
      </c>
      <c r="J45" s="55"/>
      <c r="K45" s="55"/>
    </row>
    <row r="46" spans="1:11" ht="14.25" customHeight="1" thickTop="1" x14ac:dyDescent="0.15">
      <c r="A46" s="158" t="s">
        <v>45</v>
      </c>
      <c r="B46" s="14" t="s">
        <v>31</v>
      </c>
      <c r="C46" s="3" t="s">
        <v>43</v>
      </c>
      <c r="D46" s="57"/>
      <c r="E46" s="30"/>
      <c r="F46" s="93">
        <v>5</v>
      </c>
      <c r="G46" s="45" t="str">
        <f t="shared" ref="G46:G52" si="2">IF(J46=TRUE,IF(K46=FALSE,5,IF(K46=TRUE,"Err","")),IF(K46=TRUE,0,""))</f>
        <v/>
      </c>
      <c r="H46" s="161" t="s">
        <v>111</v>
      </c>
      <c r="J46" s="55" t="b">
        <v>0</v>
      </c>
      <c r="K46" s="55" t="b">
        <v>0</v>
      </c>
    </row>
    <row r="47" spans="1:11" ht="14.25" customHeight="1" x14ac:dyDescent="0.15">
      <c r="A47" s="159"/>
      <c r="B47" s="14"/>
      <c r="C47" s="8" t="s">
        <v>44</v>
      </c>
      <c r="D47" s="58"/>
      <c r="E47" s="29"/>
      <c r="F47" s="98">
        <v>3</v>
      </c>
      <c r="G47" s="49" t="str">
        <f>IF(J47=TRUE,IF(K47=FALSE,3,IF(K47=TRUE,"Err","")),IF(K47=TRUE,0,""))</f>
        <v/>
      </c>
      <c r="H47" s="162"/>
      <c r="J47" s="55" t="b">
        <v>0</v>
      </c>
      <c r="K47" s="55" t="b">
        <v>0</v>
      </c>
    </row>
    <row r="48" spans="1:11" ht="14.25" customHeight="1" x14ac:dyDescent="0.15">
      <c r="A48" s="159"/>
      <c r="B48" s="31" t="s">
        <v>79</v>
      </c>
      <c r="C48" s="6" t="s">
        <v>43</v>
      </c>
      <c r="D48" s="58"/>
      <c r="E48" s="29"/>
      <c r="F48" s="95">
        <v>5</v>
      </c>
      <c r="G48" s="42" t="str">
        <f t="shared" si="2"/>
        <v/>
      </c>
      <c r="H48" s="162"/>
      <c r="J48" s="55" t="b">
        <v>0</v>
      </c>
      <c r="K48" s="55" t="b">
        <v>0</v>
      </c>
    </row>
    <row r="49" spans="1:11" ht="14.25" customHeight="1" x14ac:dyDescent="0.15">
      <c r="A49" s="159"/>
      <c r="B49" s="33"/>
      <c r="C49" s="6" t="s">
        <v>44</v>
      </c>
      <c r="D49" s="58"/>
      <c r="E49" s="29"/>
      <c r="F49" s="95">
        <v>3</v>
      </c>
      <c r="G49" s="42" t="str">
        <f>IF(J49=TRUE,IF(K49=FALSE,3,IF(K49=TRUE,"Err","")),IF(K49=TRUE,0,""))</f>
        <v/>
      </c>
      <c r="H49" s="162"/>
      <c r="J49" s="55" t="b">
        <v>0</v>
      </c>
      <c r="K49" s="55" t="b">
        <v>0</v>
      </c>
    </row>
    <row r="50" spans="1:11" ht="14.25" customHeight="1" x14ac:dyDescent="0.15">
      <c r="A50" s="159"/>
      <c r="B50" s="34" t="s">
        <v>32</v>
      </c>
      <c r="C50" s="6" t="s">
        <v>43</v>
      </c>
      <c r="D50" s="58"/>
      <c r="E50" s="29"/>
      <c r="F50" s="95">
        <v>5</v>
      </c>
      <c r="G50" s="42" t="str">
        <f t="shared" si="2"/>
        <v/>
      </c>
      <c r="H50" s="162"/>
      <c r="J50" s="55" t="b">
        <v>0</v>
      </c>
      <c r="K50" s="55" t="b">
        <v>0</v>
      </c>
    </row>
    <row r="51" spans="1:11" ht="14.25" customHeight="1" x14ac:dyDescent="0.15">
      <c r="A51" s="159"/>
      <c r="B51" s="33"/>
      <c r="C51" s="6" t="s">
        <v>44</v>
      </c>
      <c r="D51" s="58"/>
      <c r="E51" s="29"/>
      <c r="F51" s="95">
        <v>3</v>
      </c>
      <c r="G51" s="42" t="str">
        <f>IF(J51=TRUE,IF(K51=FALSE,3,IF(K51=TRUE,"Err","")),IF(K51=TRUE,0,""))</f>
        <v/>
      </c>
      <c r="H51" s="162"/>
      <c r="J51" s="55" t="b">
        <v>0</v>
      </c>
      <c r="K51" s="55" t="b">
        <v>0</v>
      </c>
    </row>
    <row r="52" spans="1:11" ht="14.25" customHeight="1" x14ac:dyDescent="0.15">
      <c r="A52" s="159"/>
      <c r="B52" s="34" t="s">
        <v>33</v>
      </c>
      <c r="C52" s="6" t="s">
        <v>59</v>
      </c>
      <c r="D52" s="58"/>
      <c r="E52" s="29"/>
      <c r="F52" s="95">
        <v>5</v>
      </c>
      <c r="G52" s="42" t="str">
        <f t="shared" si="2"/>
        <v/>
      </c>
      <c r="H52" s="162"/>
      <c r="J52" s="55" t="b">
        <v>0</v>
      </c>
      <c r="K52" s="55" t="b">
        <v>0</v>
      </c>
    </row>
    <row r="53" spans="1:11" ht="14.25" customHeight="1" x14ac:dyDescent="0.15">
      <c r="A53" s="159"/>
      <c r="B53" s="71"/>
      <c r="C53" s="4" t="s">
        <v>60</v>
      </c>
      <c r="D53" s="72"/>
      <c r="E53" s="73"/>
      <c r="F53" s="94">
        <v>3</v>
      </c>
      <c r="G53" s="74" t="str">
        <f>IF(J53=TRUE,IF(K53=FALSE,3,IF(K53=TRUE,"Err","")),IF(K53=TRUE,0,""))</f>
        <v/>
      </c>
      <c r="H53" s="163"/>
      <c r="J53" s="55" t="b">
        <v>0</v>
      </c>
      <c r="K53" s="55" t="b">
        <v>0</v>
      </c>
    </row>
    <row r="54" spans="1:11" ht="14.25" customHeight="1" x14ac:dyDescent="0.15">
      <c r="A54" s="159"/>
      <c r="B54" s="32" t="s">
        <v>34</v>
      </c>
      <c r="C54" s="70"/>
      <c r="D54" s="106"/>
      <c r="E54" s="51" t="s">
        <v>48</v>
      </c>
      <c r="F54" s="98">
        <v>5</v>
      </c>
      <c r="G54" s="49" t="str">
        <f>IF(D54=0,"",D54*F54)</f>
        <v/>
      </c>
      <c r="H54" s="164" t="s">
        <v>112</v>
      </c>
      <c r="J54" s="55"/>
      <c r="K54" s="55"/>
    </row>
    <row r="55" spans="1:11" ht="14.25" customHeight="1" x14ac:dyDescent="0.15">
      <c r="A55" s="159"/>
      <c r="B55" s="2" t="s">
        <v>35</v>
      </c>
      <c r="C55" s="20"/>
      <c r="D55" s="108"/>
      <c r="E55" s="25" t="s">
        <v>48</v>
      </c>
      <c r="F55" s="95">
        <v>5</v>
      </c>
      <c r="G55" s="42" t="str">
        <f>IF(D55=0,"",D55*F55)</f>
        <v/>
      </c>
      <c r="H55" s="165"/>
      <c r="J55" s="55"/>
      <c r="K55" s="55"/>
    </row>
    <row r="56" spans="1:11" ht="14.25" customHeight="1" x14ac:dyDescent="0.15">
      <c r="A56" s="159"/>
      <c r="B56" s="75" t="s">
        <v>36</v>
      </c>
      <c r="C56" s="74"/>
      <c r="D56" s="109"/>
      <c r="E56" s="28" t="s">
        <v>48</v>
      </c>
      <c r="F56" s="94">
        <v>5</v>
      </c>
      <c r="G56" s="43" t="str">
        <f>IF(D56=0,"",D56*F56)</f>
        <v/>
      </c>
      <c r="H56" s="166"/>
      <c r="J56" s="55"/>
      <c r="K56" s="55"/>
    </row>
    <row r="57" spans="1:11" ht="35.25" customHeight="1" x14ac:dyDescent="0.15">
      <c r="A57" s="159"/>
      <c r="B57" s="78" t="s">
        <v>37</v>
      </c>
      <c r="C57" s="79"/>
      <c r="D57" s="111"/>
      <c r="E57" s="80" t="s">
        <v>48</v>
      </c>
      <c r="F57" s="99">
        <v>5</v>
      </c>
      <c r="G57" s="81" t="str">
        <f>IF(D57=0,"",D57*F57)</f>
        <v/>
      </c>
      <c r="H57" s="120" t="s">
        <v>116</v>
      </c>
      <c r="J57" s="55"/>
      <c r="K57" s="55"/>
    </row>
    <row r="58" spans="1:11" ht="14.45" customHeight="1" x14ac:dyDescent="0.15">
      <c r="A58" s="159"/>
      <c r="B58" s="32" t="s">
        <v>80</v>
      </c>
      <c r="C58" s="70"/>
      <c r="D58" s="76"/>
      <c r="E58" s="51"/>
      <c r="F58" s="93">
        <v>5</v>
      </c>
      <c r="G58" s="77" t="str">
        <f t="shared" ref="G58:G59" si="3">IF(J58=TRUE,IF(K58=FALSE,5,IF(K58=TRUE,"Err","")),IF(K58=TRUE,0,""))</f>
        <v/>
      </c>
      <c r="H58" s="150" t="s">
        <v>113</v>
      </c>
      <c r="J58" s="55" t="b">
        <v>0</v>
      </c>
      <c r="K58" s="55" t="b">
        <v>0</v>
      </c>
    </row>
    <row r="59" spans="1:11" ht="14.45" customHeight="1" x14ac:dyDescent="0.15">
      <c r="A59" s="159"/>
      <c r="B59" s="2" t="s">
        <v>93</v>
      </c>
      <c r="C59" s="20"/>
      <c r="D59" s="58"/>
      <c r="E59" s="25"/>
      <c r="F59" s="95">
        <v>5</v>
      </c>
      <c r="G59" s="41" t="str">
        <f t="shared" si="3"/>
        <v/>
      </c>
      <c r="H59" s="151"/>
      <c r="J59" s="55" t="b">
        <v>0</v>
      </c>
      <c r="K59" s="55" t="b">
        <v>0</v>
      </c>
    </row>
    <row r="60" spans="1:11" ht="14.45" customHeight="1" x14ac:dyDescent="0.15">
      <c r="A60" s="159"/>
      <c r="B60" s="2" t="s">
        <v>40</v>
      </c>
      <c r="C60" s="20"/>
      <c r="D60" s="108"/>
      <c r="E60" s="25" t="s">
        <v>48</v>
      </c>
      <c r="F60" s="95">
        <v>1</v>
      </c>
      <c r="G60" s="42" t="str">
        <f t="shared" ref="G60:G69" si="4">IF(D60=0,"",D60*F60)</f>
        <v/>
      </c>
      <c r="H60" s="151"/>
      <c r="I60" s="89"/>
    </row>
    <row r="61" spans="1:11" ht="14.25" customHeight="1" x14ac:dyDescent="0.15">
      <c r="A61" s="159"/>
      <c r="B61" s="2" t="s">
        <v>41</v>
      </c>
      <c r="C61" s="20"/>
      <c r="D61" s="108"/>
      <c r="E61" s="25" t="s">
        <v>48</v>
      </c>
      <c r="F61" s="95">
        <v>1</v>
      </c>
      <c r="G61" s="42" t="str">
        <f t="shared" si="4"/>
        <v/>
      </c>
      <c r="H61" s="151"/>
    </row>
    <row r="62" spans="1:11" ht="14.25" customHeight="1" x14ac:dyDescent="0.15">
      <c r="A62" s="159"/>
      <c r="B62" s="2" t="s">
        <v>42</v>
      </c>
      <c r="C62" s="20"/>
      <c r="D62" s="108"/>
      <c r="E62" s="25" t="s">
        <v>48</v>
      </c>
      <c r="F62" s="95">
        <v>1</v>
      </c>
      <c r="G62" s="42" t="str">
        <f t="shared" si="4"/>
        <v/>
      </c>
      <c r="H62" s="151"/>
    </row>
    <row r="63" spans="1:11" ht="14.25" customHeight="1" x14ac:dyDescent="0.15">
      <c r="A63" s="159"/>
      <c r="B63" s="61" t="s">
        <v>50</v>
      </c>
      <c r="C63" s="20"/>
      <c r="D63" s="108"/>
      <c r="E63" s="26" t="s">
        <v>48</v>
      </c>
      <c r="F63" s="95">
        <v>1</v>
      </c>
      <c r="G63" s="42" t="str">
        <f t="shared" si="4"/>
        <v/>
      </c>
      <c r="H63" s="151"/>
    </row>
    <row r="64" spans="1:11" ht="14.25" customHeight="1" x14ac:dyDescent="0.15">
      <c r="A64" s="159"/>
      <c r="B64" s="83" t="s">
        <v>51</v>
      </c>
      <c r="C64" s="74"/>
      <c r="D64" s="109"/>
      <c r="E64" s="27" t="s">
        <v>48</v>
      </c>
      <c r="F64" s="94">
        <v>1</v>
      </c>
      <c r="G64" s="43" t="str">
        <f t="shared" si="4"/>
        <v/>
      </c>
      <c r="H64" s="152"/>
    </row>
    <row r="65" spans="1:8" ht="14.25" customHeight="1" x14ac:dyDescent="0.15">
      <c r="A65" s="159"/>
      <c r="B65" s="84" t="s">
        <v>38</v>
      </c>
      <c r="C65" s="85"/>
      <c r="D65" s="110"/>
      <c r="E65" s="86" t="s">
        <v>48</v>
      </c>
      <c r="F65" s="97">
        <v>1</v>
      </c>
      <c r="G65" s="48" t="str">
        <f t="shared" si="4"/>
        <v/>
      </c>
      <c r="H65" s="150" t="s">
        <v>114</v>
      </c>
    </row>
    <row r="66" spans="1:8" ht="14.25" customHeight="1" x14ac:dyDescent="0.15">
      <c r="A66" s="159"/>
      <c r="B66" s="75" t="s">
        <v>39</v>
      </c>
      <c r="C66" s="74"/>
      <c r="D66" s="109"/>
      <c r="E66" s="27" t="s">
        <v>48</v>
      </c>
      <c r="F66" s="94">
        <v>1</v>
      </c>
      <c r="G66" s="43" t="str">
        <f t="shared" si="4"/>
        <v/>
      </c>
      <c r="H66" s="152"/>
    </row>
    <row r="67" spans="1:8" ht="14.25" customHeight="1" x14ac:dyDescent="0.15">
      <c r="A67" s="159"/>
      <c r="B67" s="148" t="s">
        <v>87</v>
      </c>
      <c r="C67" s="149"/>
      <c r="D67" s="106"/>
      <c r="E67" s="82" t="s">
        <v>48</v>
      </c>
      <c r="F67" s="93">
        <v>1</v>
      </c>
      <c r="G67" s="45" t="str">
        <f t="shared" si="4"/>
        <v/>
      </c>
      <c r="H67" s="150" t="s">
        <v>115</v>
      </c>
    </row>
    <row r="68" spans="1:8" ht="14.25" customHeight="1" x14ac:dyDescent="0.15">
      <c r="A68" s="159"/>
      <c r="B68" s="61" t="s">
        <v>61</v>
      </c>
      <c r="C68" s="62"/>
      <c r="D68" s="108"/>
      <c r="E68" s="26" t="s">
        <v>48</v>
      </c>
      <c r="F68" s="95">
        <v>1</v>
      </c>
      <c r="G68" s="42" t="str">
        <f t="shared" si="4"/>
        <v/>
      </c>
      <c r="H68" s="151"/>
    </row>
    <row r="69" spans="1:8" ht="14.25" customHeight="1" x14ac:dyDescent="0.15">
      <c r="A69" s="159"/>
      <c r="B69" s="102" t="s">
        <v>81</v>
      </c>
      <c r="C69" s="21"/>
      <c r="D69" s="109"/>
      <c r="E69" s="27" t="s">
        <v>48</v>
      </c>
      <c r="F69" s="94">
        <v>1</v>
      </c>
      <c r="G69" s="43" t="str">
        <f t="shared" si="4"/>
        <v/>
      </c>
      <c r="H69" s="152"/>
    </row>
    <row r="70" spans="1:8" ht="14.25" customHeight="1" thickBot="1" x14ac:dyDescent="0.2">
      <c r="A70" s="160"/>
      <c r="B70" s="18"/>
      <c r="C70" s="19"/>
      <c r="D70" s="23"/>
      <c r="E70" s="23"/>
      <c r="F70" s="50" t="s">
        <v>65</v>
      </c>
      <c r="G70" s="100">
        <f>IF(SUM(G46:G69)&lt;30,SUM(G46:G69),"30")</f>
        <v>0</v>
      </c>
      <c r="H70" s="24" t="s">
        <v>57</v>
      </c>
    </row>
    <row r="71" spans="1:8" ht="15" thickBot="1" x14ac:dyDescent="0.2">
      <c r="A71" s="153" t="s">
        <v>72</v>
      </c>
      <c r="B71" s="154"/>
      <c r="C71" s="154"/>
      <c r="D71" s="154"/>
      <c r="E71" s="154"/>
      <c r="F71" s="155"/>
      <c r="G71" s="156" t="str">
        <f>G15+G45+G70&amp;"　点"</f>
        <v>0　点</v>
      </c>
      <c r="H71" s="157"/>
    </row>
    <row r="72" spans="1:8" ht="5.25" customHeight="1" x14ac:dyDescent="0.15"/>
    <row r="73" spans="1:8" x14ac:dyDescent="0.15">
      <c r="A73" s="37" t="s">
        <v>62</v>
      </c>
      <c r="B73" s="115" t="s">
        <v>102</v>
      </c>
    </row>
    <row r="74" spans="1:8" x14ac:dyDescent="0.15">
      <c r="A74" s="38"/>
      <c r="B74" s="38" t="s">
        <v>96</v>
      </c>
    </row>
    <row r="75" spans="1:8" x14ac:dyDescent="0.15">
      <c r="B75" s="114" t="s">
        <v>103</v>
      </c>
    </row>
    <row r="76" spans="1:8" x14ac:dyDescent="0.15">
      <c r="B76" s="115" t="s">
        <v>90</v>
      </c>
    </row>
    <row r="77" spans="1:8" x14ac:dyDescent="0.15">
      <c r="B77" s="115" t="s">
        <v>97</v>
      </c>
    </row>
  </sheetData>
  <mergeCells count="33">
    <mergeCell ref="H37:H44"/>
    <mergeCell ref="A16:A45"/>
    <mergeCell ref="A1:F1"/>
    <mergeCell ref="B3:C4"/>
    <mergeCell ref="E3:H3"/>
    <mergeCell ref="B5:C6"/>
    <mergeCell ref="E5:H5"/>
    <mergeCell ref="E6:H6"/>
    <mergeCell ref="E4:F4"/>
    <mergeCell ref="A3:A4"/>
    <mergeCell ref="A5:A6"/>
    <mergeCell ref="G7:H7"/>
    <mergeCell ref="A7:B7"/>
    <mergeCell ref="D7:F7"/>
    <mergeCell ref="B8:C8"/>
    <mergeCell ref="H25:H26"/>
    <mergeCell ref="B67:C67"/>
    <mergeCell ref="H67:H69"/>
    <mergeCell ref="A71:F71"/>
    <mergeCell ref="G71:H71"/>
    <mergeCell ref="H65:H66"/>
    <mergeCell ref="A46:A70"/>
    <mergeCell ref="H46:H53"/>
    <mergeCell ref="H54:H56"/>
    <mergeCell ref="H58:H64"/>
    <mergeCell ref="H30:H36"/>
    <mergeCell ref="H27:H29"/>
    <mergeCell ref="A9:A15"/>
    <mergeCell ref="B12:B13"/>
    <mergeCell ref="H9:H11"/>
    <mergeCell ref="H16:H21"/>
    <mergeCell ref="H22:H24"/>
    <mergeCell ref="H12:H14"/>
  </mergeCells>
  <phoneticPr fontId="1"/>
  <pageMargins left="0.9055118110236221" right="0.51181102362204722" top="0.55118110236220474" bottom="0.15748031496062992" header="0.31496062992125984" footer="0.31496062992125984"/>
  <pageSetup paperSize="9" scale="77" orientation="portrait" r:id="rId1"/>
  <ignoredErrors>
    <ignoredError sqref="G47:G5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0</xdr:colOff>
                    <xdr:row>12</xdr:row>
                    <xdr:rowOff>0</xdr:rowOff>
                  </from>
                  <to>
                    <xdr:col>3</xdr:col>
                    <xdr:colOff>361950</xdr:colOff>
                    <xdr:row>13</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0</xdr:colOff>
                    <xdr:row>51</xdr:row>
                    <xdr:rowOff>0</xdr:rowOff>
                  </from>
                  <to>
                    <xdr:col>3</xdr:col>
                    <xdr:colOff>361950</xdr:colOff>
                    <xdr:row>52</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638175</xdr:colOff>
                    <xdr:row>51</xdr:row>
                    <xdr:rowOff>0</xdr:rowOff>
                  </from>
                  <to>
                    <xdr:col>4</xdr:col>
                    <xdr:colOff>0</xdr:colOff>
                    <xdr:row>52</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0</xdr:colOff>
                    <xdr:row>45</xdr:row>
                    <xdr:rowOff>0</xdr:rowOff>
                  </from>
                  <to>
                    <xdr:col>3</xdr:col>
                    <xdr:colOff>361950</xdr:colOff>
                    <xdr:row>46</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638175</xdr:colOff>
                    <xdr:row>45</xdr:row>
                    <xdr:rowOff>0</xdr:rowOff>
                  </from>
                  <to>
                    <xdr:col>4</xdr:col>
                    <xdr:colOff>0</xdr:colOff>
                    <xdr:row>46</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0</xdr:colOff>
                    <xdr:row>46</xdr:row>
                    <xdr:rowOff>0</xdr:rowOff>
                  </from>
                  <to>
                    <xdr:col>3</xdr:col>
                    <xdr:colOff>361950</xdr:colOff>
                    <xdr:row>47</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638175</xdr:colOff>
                    <xdr:row>46</xdr:row>
                    <xdr:rowOff>0</xdr:rowOff>
                  </from>
                  <to>
                    <xdr:col>4</xdr:col>
                    <xdr:colOff>0</xdr:colOff>
                    <xdr:row>47</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0</xdr:colOff>
                    <xdr:row>47</xdr:row>
                    <xdr:rowOff>0</xdr:rowOff>
                  </from>
                  <to>
                    <xdr:col>3</xdr:col>
                    <xdr:colOff>361950</xdr:colOff>
                    <xdr:row>48</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638175</xdr:colOff>
                    <xdr:row>47</xdr:row>
                    <xdr:rowOff>0</xdr:rowOff>
                  </from>
                  <to>
                    <xdr:col>4</xdr:col>
                    <xdr:colOff>0</xdr:colOff>
                    <xdr:row>48</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0</xdr:colOff>
                    <xdr:row>48</xdr:row>
                    <xdr:rowOff>0</xdr:rowOff>
                  </from>
                  <to>
                    <xdr:col>3</xdr:col>
                    <xdr:colOff>361950</xdr:colOff>
                    <xdr:row>49</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xdr:col>
                    <xdr:colOff>638175</xdr:colOff>
                    <xdr:row>48</xdr:row>
                    <xdr:rowOff>0</xdr:rowOff>
                  </from>
                  <to>
                    <xdr:col>4</xdr:col>
                    <xdr:colOff>0</xdr:colOff>
                    <xdr:row>49</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0</xdr:colOff>
                    <xdr:row>49</xdr:row>
                    <xdr:rowOff>0</xdr:rowOff>
                  </from>
                  <to>
                    <xdr:col>3</xdr:col>
                    <xdr:colOff>361950</xdr:colOff>
                    <xdr:row>50</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xdr:col>
                    <xdr:colOff>638175</xdr:colOff>
                    <xdr:row>49</xdr:row>
                    <xdr:rowOff>0</xdr:rowOff>
                  </from>
                  <to>
                    <xdr:col>4</xdr:col>
                    <xdr:colOff>0</xdr:colOff>
                    <xdr:row>50</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xdr:col>
                    <xdr:colOff>0</xdr:colOff>
                    <xdr:row>50</xdr:row>
                    <xdr:rowOff>0</xdr:rowOff>
                  </from>
                  <to>
                    <xdr:col>3</xdr:col>
                    <xdr:colOff>361950</xdr:colOff>
                    <xdr:row>51</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638175</xdr:colOff>
                    <xdr:row>50</xdr:row>
                    <xdr:rowOff>0</xdr:rowOff>
                  </from>
                  <to>
                    <xdr:col>4</xdr:col>
                    <xdr:colOff>0</xdr:colOff>
                    <xdr:row>51</xdr:row>
                    <xdr:rowOff>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3</xdr:col>
                    <xdr:colOff>0</xdr:colOff>
                    <xdr:row>11</xdr:row>
                    <xdr:rowOff>0</xdr:rowOff>
                  </from>
                  <to>
                    <xdr:col>3</xdr:col>
                    <xdr:colOff>361950</xdr:colOff>
                    <xdr:row>12</xdr:row>
                    <xdr:rowOff>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3</xdr:col>
                    <xdr:colOff>638175</xdr:colOff>
                    <xdr:row>11</xdr:row>
                    <xdr:rowOff>0</xdr:rowOff>
                  </from>
                  <to>
                    <xdr:col>4</xdr:col>
                    <xdr:colOff>0</xdr:colOff>
                    <xdr:row>12</xdr:row>
                    <xdr:rowOff>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3</xdr:col>
                    <xdr:colOff>638175</xdr:colOff>
                    <xdr:row>12</xdr:row>
                    <xdr:rowOff>0</xdr:rowOff>
                  </from>
                  <to>
                    <xdr:col>4</xdr:col>
                    <xdr:colOff>0</xdr:colOff>
                    <xdr:row>13</xdr:row>
                    <xdr:rowOff>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3</xdr:col>
                    <xdr:colOff>0</xdr:colOff>
                    <xdr:row>8</xdr:row>
                    <xdr:rowOff>0</xdr:rowOff>
                  </from>
                  <to>
                    <xdr:col>3</xdr:col>
                    <xdr:colOff>361950</xdr:colOff>
                    <xdr:row>9</xdr:row>
                    <xdr:rowOff>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3</xdr:col>
                    <xdr:colOff>638175</xdr:colOff>
                    <xdr:row>8</xdr:row>
                    <xdr:rowOff>0</xdr:rowOff>
                  </from>
                  <to>
                    <xdr:col>4</xdr:col>
                    <xdr:colOff>0</xdr:colOff>
                    <xdr:row>9</xdr:row>
                    <xdr:rowOff>0</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3</xdr:col>
                    <xdr:colOff>0</xdr:colOff>
                    <xdr:row>57</xdr:row>
                    <xdr:rowOff>0</xdr:rowOff>
                  </from>
                  <to>
                    <xdr:col>3</xdr:col>
                    <xdr:colOff>361950</xdr:colOff>
                    <xdr:row>58</xdr:row>
                    <xdr:rowOff>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3</xdr:col>
                    <xdr:colOff>638175</xdr:colOff>
                    <xdr:row>56</xdr:row>
                    <xdr:rowOff>438150</xdr:rowOff>
                  </from>
                  <to>
                    <xdr:col>4</xdr:col>
                    <xdr:colOff>38100</xdr:colOff>
                    <xdr:row>57</xdr:row>
                    <xdr:rowOff>171450</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3</xdr:col>
                    <xdr:colOff>0</xdr:colOff>
                    <xdr:row>52</xdr:row>
                    <xdr:rowOff>0</xdr:rowOff>
                  </from>
                  <to>
                    <xdr:col>3</xdr:col>
                    <xdr:colOff>361950</xdr:colOff>
                    <xdr:row>53</xdr:row>
                    <xdr:rowOff>0</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3</xdr:col>
                    <xdr:colOff>638175</xdr:colOff>
                    <xdr:row>52</xdr:row>
                    <xdr:rowOff>0</xdr:rowOff>
                  </from>
                  <to>
                    <xdr:col>4</xdr:col>
                    <xdr:colOff>0</xdr:colOff>
                    <xdr:row>53</xdr:row>
                    <xdr:rowOff>0</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from>
                    <xdr:col>3</xdr:col>
                    <xdr:colOff>0</xdr:colOff>
                    <xdr:row>58</xdr:row>
                    <xdr:rowOff>0</xdr:rowOff>
                  </from>
                  <to>
                    <xdr:col>3</xdr:col>
                    <xdr:colOff>361950</xdr:colOff>
                    <xdr:row>59</xdr:row>
                    <xdr:rowOff>0</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3</xdr:col>
                    <xdr:colOff>638175</xdr:colOff>
                    <xdr:row>58</xdr:row>
                    <xdr:rowOff>0</xdr:rowOff>
                  </from>
                  <to>
                    <xdr:col>4</xdr:col>
                    <xdr:colOff>38100</xdr:colOff>
                    <xdr:row>59</xdr:row>
                    <xdr:rowOff>0</xdr:rowOff>
                  </to>
                </anchor>
              </controlPr>
            </control>
          </mc:Choice>
        </mc:AlternateContent>
        <mc:AlternateContent xmlns:mc="http://schemas.openxmlformats.org/markup-compatibility/2006">
          <mc:Choice Requires="x14">
            <control shapeId="7196" r:id="rId30" name="Check Box 28">
              <controlPr defaultSize="0" autoFill="0" autoLine="0" autoPict="0">
                <anchor moveWithCells="1">
                  <from>
                    <xdr:col>2</xdr:col>
                    <xdr:colOff>76200</xdr:colOff>
                    <xdr:row>5</xdr:row>
                    <xdr:rowOff>228600</xdr:rowOff>
                  </from>
                  <to>
                    <xdr:col>2</xdr:col>
                    <xdr:colOff>828675</xdr:colOff>
                    <xdr:row>7</xdr:row>
                    <xdr:rowOff>0</xdr:rowOff>
                  </to>
                </anchor>
              </controlPr>
            </control>
          </mc:Choice>
        </mc:AlternateContent>
        <mc:AlternateContent xmlns:mc="http://schemas.openxmlformats.org/markup-compatibility/2006">
          <mc:Choice Requires="x14">
            <control shapeId="7197" r:id="rId31" name="Check Box 29">
              <controlPr defaultSize="0" autoFill="0" autoLine="0" autoPict="0">
                <anchor moveWithCells="1">
                  <from>
                    <xdr:col>2</xdr:col>
                    <xdr:colOff>1038225</xdr:colOff>
                    <xdr:row>5</xdr:row>
                    <xdr:rowOff>219075</xdr:rowOff>
                  </from>
                  <to>
                    <xdr:col>2</xdr:col>
                    <xdr:colOff>1790700</xdr:colOff>
                    <xdr:row>7</xdr:row>
                    <xdr:rowOff>0</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from>
                    <xdr:col>3</xdr:col>
                    <xdr:colOff>0</xdr:colOff>
                    <xdr:row>13</xdr:row>
                    <xdr:rowOff>0</xdr:rowOff>
                  </from>
                  <to>
                    <xdr:col>3</xdr:col>
                    <xdr:colOff>361950</xdr:colOff>
                    <xdr:row>14</xdr:row>
                    <xdr:rowOff>0</xdr:rowOff>
                  </to>
                </anchor>
              </controlPr>
            </control>
          </mc:Choice>
        </mc:AlternateContent>
        <mc:AlternateContent xmlns:mc="http://schemas.openxmlformats.org/markup-compatibility/2006">
          <mc:Choice Requires="x14">
            <control shapeId="7199" r:id="rId33" name="Check Box 31">
              <controlPr defaultSize="0" autoFill="0" autoLine="0" autoPict="0">
                <anchor moveWithCells="1">
                  <from>
                    <xdr:col>3</xdr:col>
                    <xdr:colOff>638175</xdr:colOff>
                    <xdr:row>13</xdr:row>
                    <xdr:rowOff>0</xdr:rowOff>
                  </from>
                  <to>
                    <xdr:col>4</xdr:col>
                    <xdr:colOff>0</xdr:colOff>
                    <xdr:row>14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R５・６年度様式</vt:lpstr>
      <vt:lpstr>'R５・６年度様式'!Print_Area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cp:lastModifiedBy>
  <cp:lastPrinted>2023-02-03T07:24:57Z</cp:lastPrinted>
  <dcterms:created xsi:type="dcterms:W3CDTF">2016-06-07T00:23:19Z</dcterms:created>
  <dcterms:modified xsi:type="dcterms:W3CDTF">2023-02-09T23:52:31Z</dcterms:modified>
</cp:coreProperties>
</file>