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7531"/>
  <workbookPr codeName="ThisWorkbook"/>
  <mc:AlternateContent xmlns:mc="http://schemas.openxmlformats.org/markup-compatibility/2006">
    <mc:Choice Requires="x15">
      <x15ac:absPath xmlns:x15ac="http://schemas.microsoft.com/office/spreadsheetml/2010/11/ac" url="\\NFSVNAS01\share\農林水産部\農政経済課\団体金融班\01 制度資金\農業近代化資金利子補給事業関係\01_農業近代化資金\09_金利改定(HP改定含む）\HP更新用ファイル（金利推移）\03_金利推移（スーパーＬ）\R7\"/>
    </mc:Choice>
  </mc:AlternateContent>
  <xr:revisionPtr revIDLastSave="0" documentId="8_{534543F2-31A4-4B0D-9FE0-8AD202A5ADAE}" xr6:coauthVersionLast="47" xr6:coauthVersionMax="47" xr10:uidLastSave="{00000000-0000-0000-0000-000000000000}"/>
  <bookViews>
    <workbookView xWindow="28690" yWindow="-110" windowWidth="29020" windowHeight="16420" tabRatio="652" firstSheet="47" activeTab="51"/>
  </bookViews>
  <sheets>
    <sheet name="H06.06.29～19.3.31" sheetId="1" r:id="rId1"/>
    <sheet name="H19.4.1-6.19" sheetId="2" r:id="rId2"/>
    <sheet name="H19.6.20-10.17" sheetId="3" r:id="rId3"/>
    <sheet name="H19.10.18-H20.2.20" sheetId="4" r:id="rId4"/>
    <sheet name="H20.2.21-H20.7.17" sheetId="5" r:id="rId5"/>
    <sheet name="H20.7.18-H20.12.17" sheetId="6" r:id="rId6"/>
    <sheet name="H20.12.18-H21.4.19" sheetId="7" r:id="rId7"/>
    <sheet name="H21.4.20-H21.7.20" sheetId="8" r:id="rId8"/>
    <sheet name="H21.7.21-H21.11.19" sheetId="9" r:id="rId9"/>
    <sheet name="H21.11.20-H22.4.20" sheetId="10" r:id="rId10"/>
    <sheet name="H22.4.21-7.21" sheetId="11" r:id="rId11"/>
    <sheet name="H22.7.22-10.24" sheetId="12" r:id="rId12"/>
    <sheet name="H22.10.25-H23.1.23" sheetId="13" r:id="rId13"/>
    <sheet name="H23.1.24-H23.4.19" sheetId="14" r:id="rId14"/>
    <sheet name="H23.4.20-H23.8.17" sheetId="15" r:id="rId15"/>
    <sheet name="H23.8.18-H23.10.19 " sheetId="16" r:id="rId16"/>
    <sheet name="H23.10.20-H24.1.26" sheetId="17" r:id="rId17"/>
    <sheet name="H24.1.27-H24.4.17" sheetId="18" r:id="rId18"/>
    <sheet name="H24.4.18-H24.8.19" sheetId="19" r:id="rId19"/>
    <sheet name="H24.8.20-H24.12.18" sheetId="20" r:id="rId20"/>
    <sheet name="H24.12.19-H25.4.17" sheetId="21" r:id="rId21"/>
    <sheet name="H25.4.18-H25.9.18" sheetId="22" r:id="rId22"/>
    <sheet name="H25.9.19-H26.1.22" sheetId="23" r:id="rId23"/>
    <sheet name="H26.1.23-H26.5.22" sheetId="24" r:id="rId24"/>
    <sheet name="H26.5.23-H26.10.20" sheetId="25" r:id="rId25"/>
    <sheet name="H26.10.21-H27.2.18" sheetId="26" r:id="rId26"/>
    <sheet name="H27.2.19-H27.6.17" sheetId="27" r:id="rId27"/>
    <sheet name="H27.6.18-H27.10.19" sheetId="28" r:id="rId28"/>
    <sheet name="H27.10.20-H28.2.18" sheetId="29" r:id="rId29"/>
    <sheet name="H28.2.19-H12.18" sheetId="30" r:id="rId30"/>
    <sheet name="H28.12.19-H29.6.18" sheetId="31" r:id="rId31"/>
    <sheet name="H29.6.19-H30.1.24" sheetId="33" r:id="rId32"/>
    <sheet name="H30.1.25-H30.7.18" sheetId="36" r:id="rId33"/>
    <sheet name="H30.7.19-H3１.1.23 " sheetId="35" r:id="rId34"/>
    <sheet name="H31.1.24-R1.6.18" sheetId="37" r:id="rId35"/>
    <sheet name="R1.6.19-R2.2.19" sheetId="38" r:id="rId36"/>
    <sheet name="R1.2.20-R2.9.17" sheetId="39" r:id="rId37"/>
    <sheet name="R2.9.18-R3.2.18" sheetId="40" r:id="rId38"/>
    <sheet name="R3.2.19-R3.6.17" sheetId="41" r:id="rId39"/>
    <sheet name="R3.6.18 -R3.11.17" sheetId="42" r:id="rId40"/>
    <sheet name="R3.11.18 -R4.3.17" sheetId="43" r:id="rId41"/>
    <sheet name="R4.3.18-R4.7.18" sheetId="44" r:id="rId42"/>
    <sheet name="R4.7.19-R4.12.18" sheetId="46" r:id="rId43"/>
    <sheet name="R4.12.19 -R5.7.19" sheetId="47" r:id="rId44"/>
    <sheet name="R5.7.20 -R5.12.17" sheetId="49" r:id="rId45"/>
    <sheet name="R5.12.18-R6.4.17" sheetId="50" r:id="rId46"/>
    <sheet name="R6.4.18-R6.7.18" sheetId="51" r:id="rId47"/>
    <sheet name="R6.7.19-R6.10.20" sheetId="53" r:id="rId48"/>
    <sheet name="R6.10.21-R7.3.18" sheetId="55" r:id="rId49"/>
    <sheet name="R7.3.19-R7.7.17" sheetId="56" r:id="rId50"/>
    <sheet name="R7.7.18-R7.11.18" sheetId="57" r:id="rId51"/>
    <sheet name="R7.11.19-" sheetId="58" r:id="rId52"/>
  </sheets>
  <definedNames>
    <definedName name="_xlnm.Print_Area" localSheetId="0">'H06.06.29～19.3.31'!$A$1:$J$656</definedName>
    <definedName name="_xlnm.Print_Area" localSheetId="3">'H19.10.18-H20.2.20'!$B$1:$L$55</definedName>
    <definedName name="_xlnm.Print_Area" localSheetId="1">'H19.4.1-6.19'!$B$1:$L$56</definedName>
    <definedName name="_xlnm.Print_Area" localSheetId="2">'H19.6.20-10.17'!$B$1:$L$56</definedName>
    <definedName name="_xlnm.Print_Area" localSheetId="6">'H20.12.18-H21.4.19'!$B$1:$L$57</definedName>
    <definedName name="_xlnm.Print_Area" localSheetId="4">'H20.2.21-H20.7.17'!$B$1:$L$65</definedName>
    <definedName name="_xlnm.Print_Area" localSheetId="5">'H20.7.18-H20.12.17'!$B$1:$L$52</definedName>
    <definedName name="_xlnm.Print_Area" localSheetId="9">'H21.11.20-H22.4.20'!$B$1:$L$92</definedName>
    <definedName name="_xlnm.Print_Area" localSheetId="7">'H21.4.20-H21.7.20'!$B$1:$L$66</definedName>
    <definedName name="_xlnm.Print_Area" localSheetId="8">'H21.7.21-H21.11.19'!$B$1:$L$86</definedName>
    <definedName name="_xlnm.Print_Area" localSheetId="12">'H22.10.25-H23.1.23'!$A$1:$J$67</definedName>
    <definedName name="_xlnm.Print_Area" localSheetId="10">'H22.4.21-7.21'!$A$1:$J$73</definedName>
    <definedName name="_xlnm.Print_Area" localSheetId="11">'H22.7.22-10.24'!$A$1:$J$69</definedName>
    <definedName name="_xlnm.Print_Area" localSheetId="13">'H23.1.24-H23.4.19'!$A$1:$J$69</definedName>
    <definedName name="_xlnm.Print_Area" localSheetId="16">'H23.10.20-H24.1.26'!$A$1:$J$67</definedName>
    <definedName name="_xlnm.Print_Area" localSheetId="14">'H23.4.20-H23.8.17'!$A$1:$J$71</definedName>
    <definedName name="_xlnm.Print_Area" localSheetId="15">'H23.8.18-H23.10.19 '!$A$1:$J$71</definedName>
    <definedName name="_xlnm.Print_Area" localSheetId="17">'H24.1.27-H24.4.17'!$A$1:$J$65</definedName>
    <definedName name="_xlnm.Print_Area" localSheetId="20">'H24.12.19-H25.4.17'!$A$1:$G$50</definedName>
    <definedName name="_xlnm.Print_Area" localSheetId="18">'H24.4.18-H24.8.19'!$A$1:$G$50</definedName>
    <definedName name="_xlnm.Print_Area" localSheetId="19">'H24.8.20-H24.12.18'!$A$1:$G$50</definedName>
    <definedName name="_xlnm.Print_Area" localSheetId="21">'H25.4.18-H25.9.18'!$A$1:$G$49</definedName>
    <definedName name="_xlnm.Print_Area" localSheetId="22">'H25.9.19-H26.1.22'!$A$1:$G$40</definedName>
    <definedName name="_xlnm.Print_Area" localSheetId="23">'H26.1.23-H26.5.22'!$A$1:$G$51</definedName>
    <definedName name="_xlnm.Print_Area" localSheetId="25">'H26.10.21-H27.2.18'!$A$1:$G$41</definedName>
    <definedName name="_xlnm.Print_Area" localSheetId="24">'H26.5.23-H26.10.20'!$A$1:$G$48</definedName>
    <definedName name="_xlnm.Print_Area" localSheetId="28">'H27.10.20-H28.2.18'!$A$1:$G$48</definedName>
    <definedName name="_xlnm.Print_Area" localSheetId="26">'H27.2.19-H27.6.17'!$A$1:$G$39</definedName>
    <definedName name="_xlnm.Print_Area" localSheetId="27">'H27.6.18-H27.10.19'!$A$1:$G$56</definedName>
    <definedName name="_xlnm.Print_Area" localSheetId="30">'H28.12.19-H29.6.18'!$A$1:$G$51</definedName>
    <definedName name="_xlnm.Print_Area" localSheetId="29">'H28.2.19-H12.18'!$A$1:$G$40</definedName>
    <definedName name="_xlnm.Print_Area" localSheetId="31">'H29.6.19-H30.1.24'!$A$1:$G$53</definedName>
    <definedName name="_xlnm.Print_Area" localSheetId="32">'H30.1.25-H30.7.18'!$A$1:$G$46</definedName>
    <definedName name="_xlnm.Print_Area" localSheetId="33">'H30.7.19-H3１.1.23 '!$A$1:$G$46</definedName>
    <definedName name="_xlnm.Print_Area" localSheetId="34">'H31.1.24-R1.6.18'!$A$1:$G$46</definedName>
    <definedName name="_xlnm.Print_Area" localSheetId="36">'R1.2.20-R2.9.17'!$A$1:$G$50</definedName>
    <definedName name="_xlnm.Print_Area" localSheetId="37">'R2.9.18-R3.2.18'!$A$1:$G$49</definedName>
    <definedName name="_xlnm.Print_Area" localSheetId="40">'R3.11.18 -R4.3.17'!$A$1:$G$41</definedName>
    <definedName name="_xlnm.Print_Area" localSheetId="38">'R3.2.19-R3.6.17'!$A$1:$G$47</definedName>
    <definedName name="_xlnm.Print_Area" localSheetId="39">'R3.6.18 -R3.11.17'!$A$1:$G$46</definedName>
    <definedName name="_xlnm.Print_Area" localSheetId="43">'R4.12.19 -R5.7.19'!$A$1:$G$52</definedName>
    <definedName name="_xlnm.Print_Area" localSheetId="41">'R4.3.18-R4.7.18'!$A$1:$G$44</definedName>
    <definedName name="_xlnm.Print_Area" localSheetId="42">'R4.7.19-R4.12.18'!$A$1:$G$47</definedName>
    <definedName name="_xlnm.Print_Area" localSheetId="45">'R5.12.18-R6.4.17'!$A$1:$G$44</definedName>
    <definedName name="_xlnm.Print_Area" localSheetId="44">'R5.7.20 -R5.12.17'!$A$1:$G$51</definedName>
    <definedName name="_xlnm.Print_Area" localSheetId="48">'R6.10.21-R7.3.18'!$A$1:$G$46</definedName>
    <definedName name="_xlnm.Print_Area" localSheetId="46">'R6.4.18-R6.7.18'!$A$1:$G$41</definedName>
    <definedName name="_xlnm.Print_Area" localSheetId="47">'R6.7.19-R6.10.20'!$A$1:$G$43</definedName>
    <definedName name="_xlnm.Print_Area" localSheetId="51">'R7.11.19-'!$A$1:$G$47</definedName>
    <definedName name="_xlnm.Print_Area" localSheetId="49">'R7.3.19-R7.7.17'!$A$1:$G$52</definedName>
    <definedName name="_xlnm.Print_Area" localSheetId="50">'R7.7.18-R7.11.18'!$A$1:$G$56</definedName>
    <definedName name="_xlnm.Print_Titles" localSheetId="0">'H06.06.29～19.3.31'!$1:$4</definedName>
    <definedName name="_xlnm.Print_Titles" localSheetId="3">'H19.10.18-H20.2.20'!$1:$6</definedName>
    <definedName name="_xlnm.Print_Titles" localSheetId="1">'H19.4.1-6.19'!$1:$6</definedName>
    <definedName name="_xlnm.Print_Titles" localSheetId="2">'H19.6.20-10.17'!$1:$6</definedName>
    <definedName name="_xlnm.Print_Titles" localSheetId="6">'H20.12.18-H21.4.19'!$1:$6</definedName>
    <definedName name="_xlnm.Print_Titles" localSheetId="4">'H20.2.21-H20.7.17'!$1:$6</definedName>
    <definedName name="_xlnm.Print_Titles" localSheetId="5">'H20.7.18-H20.12.17'!$1:$6</definedName>
    <definedName name="_xlnm.Print_Titles" localSheetId="9">'H21.11.20-H22.4.20'!$1:$6</definedName>
    <definedName name="_xlnm.Print_Titles" localSheetId="7">'H21.4.20-H21.7.20'!$1:$6</definedName>
    <definedName name="_xlnm.Print_Titles" localSheetId="8">'H21.7.21-H21.11.19'!$1:$6</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5" i="58" l="1"/>
  <c r="F35" i="58"/>
  <c r="E35" i="58"/>
  <c r="D36" i="58"/>
  <c r="G36" i="58" s="1"/>
  <c r="D35" i="58"/>
  <c r="D28" i="58"/>
  <c r="D29" i="58" s="1"/>
  <c r="D27" i="58"/>
  <c r="G27" i="58" s="1"/>
  <c r="B36" i="58"/>
  <c r="B35" i="58"/>
  <c r="E36" i="58"/>
  <c r="F36" i="58" s="1"/>
  <c r="B34" i="58"/>
  <c r="B33" i="58"/>
  <c r="B32" i="58"/>
  <c r="B31" i="58"/>
  <c r="B30" i="58"/>
  <c r="B29" i="58"/>
  <c r="B28" i="58"/>
  <c r="E27" i="58"/>
  <c r="F27" i="58" s="1"/>
  <c r="B27" i="58"/>
  <c r="G26" i="58"/>
  <c r="E26" i="58"/>
  <c r="F26" i="58" s="1"/>
  <c r="G25" i="58"/>
  <c r="E25" i="58"/>
  <c r="F25" i="58" s="1"/>
  <c r="B25" i="58"/>
  <c r="G24" i="58"/>
  <c r="E24" i="58"/>
  <c r="F24" i="58" s="1"/>
  <c r="B24" i="58"/>
  <c r="G23" i="58"/>
  <c r="E23" i="58"/>
  <c r="F23" i="58" s="1"/>
  <c r="B23" i="58"/>
  <c r="G22" i="58"/>
  <c r="E22" i="58"/>
  <c r="F22" i="58" s="1"/>
  <c r="B22" i="58"/>
  <c r="G21" i="58"/>
  <c r="E21" i="58"/>
  <c r="F21" i="58" s="1"/>
  <c r="B21" i="58"/>
  <c r="G20" i="58"/>
  <c r="E20" i="58"/>
  <c r="F20" i="58" s="1"/>
  <c r="B20" i="58"/>
  <c r="G19" i="58"/>
  <c r="E19" i="58"/>
  <c r="F19" i="58" s="1"/>
  <c r="B19" i="58"/>
  <c r="G18" i="58"/>
  <c r="E18" i="58"/>
  <c r="F18" i="58" s="1"/>
  <c r="B18" i="58"/>
  <c r="G17" i="58"/>
  <c r="E17" i="58"/>
  <c r="F17" i="58" s="1"/>
  <c r="B17" i="58"/>
  <c r="G16" i="58"/>
  <c r="E16" i="58"/>
  <c r="F16" i="58" s="1"/>
  <c r="G15" i="58"/>
  <c r="E15" i="58"/>
  <c r="F15" i="58"/>
  <c r="B15" i="58"/>
  <c r="G14" i="58"/>
  <c r="E14" i="58"/>
  <c r="F14" i="58" s="1"/>
  <c r="B14" i="58"/>
  <c r="G13" i="58"/>
  <c r="E13" i="58"/>
  <c r="F13" i="58" s="1"/>
  <c r="B13" i="58"/>
  <c r="G12" i="58"/>
  <c r="E12" i="58"/>
  <c r="F12" i="58" s="1"/>
  <c r="B12" i="58"/>
  <c r="G11" i="58"/>
  <c r="E11" i="58"/>
  <c r="F11" i="58"/>
  <c r="B11" i="58"/>
  <c r="G10" i="58"/>
  <c r="E10" i="58"/>
  <c r="F10" i="58" s="1"/>
  <c r="B10" i="58"/>
  <c r="G9" i="58"/>
  <c r="E9" i="58"/>
  <c r="F9" i="58"/>
  <c r="B9" i="58"/>
  <c r="G8" i="58"/>
  <c r="E8" i="58"/>
  <c r="F8" i="58"/>
  <c r="B8" i="58"/>
  <c r="G7" i="58"/>
  <c r="E7" i="58"/>
  <c r="F7" i="58"/>
  <c r="B7" i="58"/>
  <c r="G6" i="58"/>
  <c r="E6" i="58"/>
  <c r="F6" i="58"/>
  <c r="G45" i="57"/>
  <c r="F45" i="57"/>
  <c r="E45" i="57"/>
  <c r="B45" i="57"/>
  <c r="G44" i="57"/>
  <c r="E44" i="57"/>
  <c r="F44" i="57"/>
  <c r="B44" i="57"/>
  <c r="G43" i="57"/>
  <c r="E43" i="57"/>
  <c r="F43" i="57"/>
  <c r="B43" i="57"/>
  <c r="G42" i="57"/>
  <c r="E42" i="57"/>
  <c r="F42" i="57"/>
  <c r="B42" i="57"/>
  <c r="G41" i="57"/>
  <c r="E41" i="57"/>
  <c r="F41" i="57"/>
  <c r="B41" i="57"/>
  <c r="G40" i="57"/>
  <c r="E40" i="57"/>
  <c r="F40" i="57"/>
  <c r="B40" i="57"/>
  <c r="G39" i="57"/>
  <c r="E39" i="57"/>
  <c r="F39" i="57"/>
  <c r="B39" i="57"/>
  <c r="G38" i="57"/>
  <c r="E38" i="57"/>
  <c r="F38" i="57"/>
  <c r="B38" i="57"/>
  <c r="G37" i="57"/>
  <c r="E37" i="57"/>
  <c r="F37" i="57"/>
  <c r="B37" i="57"/>
  <c r="G36" i="57"/>
  <c r="E36" i="57"/>
  <c r="F36" i="57"/>
  <c r="F30" i="57"/>
  <c r="F35" i="57"/>
  <c r="E27" i="57"/>
  <c r="F27" i="57"/>
  <c r="E28" i="57"/>
  <c r="F28" i="57"/>
  <c r="E29" i="57"/>
  <c r="F29" i="57"/>
  <c r="E30" i="57"/>
  <c r="E31" i="57"/>
  <c r="F31" i="57"/>
  <c r="E32" i="57"/>
  <c r="F32" i="57"/>
  <c r="E33" i="57"/>
  <c r="F33" i="57"/>
  <c r="E34" i="57"/>
  <c r="F34" i="57"/>
  <c r="E35" i="57"/>
  <c r="E26" i="57"/>
  <c r="F26" i="57"/>
  <c r="G35" i="57"/>
  <c r="B35" i="57"/>
  <c r="G34" i="57"/>
  <c r="B34" i="57"/>
  <c r="G33" i="57"/>
  <c r="B33" i="57"/>
  <c r="G32" i="57"/>
  <c r="B32" i="57"/>
  <c r="G31" i="57"/>
  <c r="B31" i="57"/>
  <c r="G30" i="57"/>
  <c r="B30" i="57"/>
  <c r="G29" i="57"/>
  <c r="B29" i="57"/>
  <c r="G28" i="57"/>
  <c r="B28" i="57"/>
  <c r="G27" i="57"/>
  <c r="B27" i="57"/>
  <c r="G26" i="57"/>
  <c r="G25" i="57"/>
  <c r="E25" i="57"/>
  <c r="F25" i="57"/>
  <c r="B25" i="57"/>
  <c r="G24" i="57"/>
  <c r="E24" i="57"/>
  <c r="F24" i="57"/>
  <c r="B24" i="57"/>
  <c r="G23" i="57"/>
  <c r="E23" i="57"/>
  <c r="F23" i="57"/>
  <c r="B23" i="57"/>
  <c r="G22" i="57"/>
  <c r="E22" i="57"/>
  <c r="F22" i="57"/>
  <c r="B22" i="57"/>
  <c r="G21" i="57"/>
  <c r="E21" i="57"/>
  <c r="F21" i="57"/>
  <c r="B21" i="57"/>
  <c r="G20" i="57"/>
  <c r="E20" i="57"/>
  <c r="F20" i="57"/>
  <c r="B20" i="57"/>
  <c r="G19" i="57"/>
  <c r="E19" i="57"/>
  <c r="F19" i="57"/>
  <c r="B19" i="57"/>
  <c r="G18" i="57"/>
  <c r="E18" i="57"/>
  <c r="F18" i="57"/>
  <c r="B18" i="57"/>
  <c r="G17" i="57"/>
  <c r="E17" i="57"/>
  <c r="F17" i="57"/>
  <c r="B17" i="57"/>
  <c r="G16" i="57"/>
  <c r="E16" i="57"/>
  <c r="F16" i="57"/>
  <c r="B15" i="57"/>
  <c r="G15" i="57"/>
  <c r="E15" i="57"/>
  <c r="F15" i="57"/>
  <c r="G14" i="57"/>
  <c r="E14" i="57"/>
  <c r="F14" i="57"/>
  <c r="B14" i="57"/>
  <c r="G13" i="57"/>
  <c r="E13" i="57"/>
  <c r="F13" i="57"/>
  <c r="B13" i="57"/>
  <c r="G12" i="57"/>
  <c r="E12" i="57"/>
  <c r="F12" i="57"/>
  <c r="B12" i="57"/>
  <c r="G11" i="57"/>
  <c r="E11" i="57"/>
  <c r="F11" i="57"/>
  <c r="B11" i="57"/>
  <c r="G10" i="57"/>
  <c r="E10" i="57"/>
  <c r="F10" i="57"/>
  <c r="B10" i="57"/>
  <c r="G9" i="57"/>
  <c r="E9" i="57"/>
  <c r="F9" i="57"/>
  <c r="B9" i="57"/>
  <c r="G8" i="57"/>
  <c r="E8" i="57"/>
  <c r="F8" i="57"/>
  <c r="B8" i="57"/>
  <c r="G7" i="57"/>
  <c r="E7" i="57"/>
  <c r="F7" i="57"/>
  <c r="B7" i="57"/>
  <c r="G6" i="57"/>
  <c r="E6" i="57"/>
  <c r="F6" i="57"/>
  <c r="G40" i="56"/>
  <c r="E40" i="56"/>
  <c r="F40" i="56"/>
  <c r="B41" i="56"/>
  <c r="B40" i="56"/>
  <c r="G41" i="56"/>
  <c r="E41" i="56"/>
  <c r="F41" i="56"/>
  <c r="G39" i="56"/>
  <c r="E39" i="56"/>
  <c r="F39" i="56"/>
  <c r="B39" i="56"/>
  <c r="G38" i="56"/>
  <c r="E38" i="56"/>
  <c r="F38" i="56"/>
  <c r="B38" i="56"/>
  <c r="G37" i="56"/>
  <c r="E37" i="56"/>
  <c r="F37" i="56"/>
  <c r="B37" i="56"/>
  <c r="G36" i="56"/>
  <c r="E36" i="56"/>
  <c r="F36" i="56"/>
  <c r="B36" i="56"/>
  <c r="G35" i="56"/>
  <c r="E35" i="56"/>
  <c r="F35" i="56"/>
  <c r="B35" i="56"/>
  <c r="G34" i="56"/>
  <c r="E34" i="56"/>
  <c r="F34" i="56"/>
  <c r="B34" i="56"/>
  <c r="G33" i="56"/>
  <c r="E33" i="56"/>
  <c r="F33" i="56"/>
  <c r="B33" i="56"/>
  <c r="G32" i="56"/>
  <c r="F32" i="56"/>
  <c r="E32" i="56"/>
  <c r="B32" i="56"/>
  <c r="G31" i="56"/>
  <c r="E31" i="56"/>
  <c r="F31" i="56"/>
  <c r="B30" i="56"/>
  <c r="B29" i="56"/>
  <c r="G29" i="56"/>
  <c r="E29" i="56"/>
  <c r="F29" i="56"/>
  <c r="B28" i="56"/>
  <c r="B27" i="56"/>
  <c r="G27" i="56"/>
  <c r="E27" i="56"/>
  <c r="F27" i="56"/>
  <c r="G30" i="56"/>
  <c r="E30" i="56"/>
  <c r="F30" i="56"/>
  <c r="G28" i="56"/>
  <c r="E28" i="56"/>
  <c r="F28" i="56"/>
  <c r="G26" i="56"/>
  <c r="E26" i="56"/>
  <c r="F26" i="56"/>
  <c r="B26" i="56"/>
  <c r="G25" i="56"/>
  <c r="E25" i="56"/>
  <c r="F25" i="56"/>
  <c r="B25" i="56"/>
  <c r="G24" i="56"/>
  <c r="E24" i="56"/>
  <c r="F24" i="56"/>
  <c r="B24" i="56"/>
  <c r="G23" i="56"/>
  <c r="E23" i="56"/>
  <c r="F23" i="56"/>
  <c r="B23" i="56"/>
  <c r="G22" i="56"/>
  <c r="E22" i="56"/>
  <c r="F22" i="56"/>
  <c r="B22" i="56"/>
  <c r="G21" i="56"/>
  <c r="F21" i="56"/>
  <c r="E21" i="56"/>
  <c r="B20" i="56"/>
  <c r="G19" i="56"/>
  <c r="E19" i="56"/>
  <c r="F19" i="56"/>
  <c r="B19" i="56"/>
  <c r="G20" i="56"/>
  <c r="E20" i="56"/>
  <c r="F20" i="56"/>
  <c r="G18" i="56"/>
  <c r="E18" i="56"/>
  <c r="F18" i="56"/>
  <c r="B18" i="56"/>
  <c r="G17" i="56"/>
  <c r="E17" i="56"/>
  <c r="F17" i="56"/>
  <c r="B17" i="56"/>
  <c r="G16" i="56"/>
  <c r="E16" i="56"/>
  <c r="F16" i="56"/>
  <c r="B16" i="56"/>
  <c r="G15" i="56"/>
  <c r="E15" i="56"/>
  <c r="F15" i="56"/>
  <c r="B15" i="56"/>
  <c r="G14" i="56"/>
  <c r="E14" i="56"/>
  <c r="F14" i="56"/>
  <c r="B14" i="56"/>
  <c r="G13" i="56"/>
  <c r="E13" i="56"/>
  <c r="F13" i="56"/>
  <c r="G12" i="56"/>
  <c r="E12" i="56"/>
  <c r="F12" i="56"/>
  <c r="B12" i="56"/>
  <c r="G11" i="56"/>
  <c r="E11" i="56"/>
  <c r="F11" i="56"/>
  <c r="B11" i="56"/>
  <c r="G10" i="56"/>
  <c r="E10" i="56"/>
  <c r="F10" i="56"/>
  <c r="B10" i="56"/>
  <c r="G9" i="56"/>
  <c r="E9" i="56"/>
  <c r="F9" i="56"/>
  <c r="B9" i="56"/>
  <c r="G8" i="56"/>
  <c r="E8" i="56"/>
  <c r="F8" i="56"/>
  <c r="B8" i="56"/>
  <c r="G7" i="56"/>
  <c r="E7" i="56"/>
  <c r="F7" i="56"/>
  <c r="B7" i="56"/>
  <c r="G6" i="56"/>
  <c r="E6" i="56"/>
  <c r="F6" i="56"/>
  <c r="G35" i="55"/>
  <c r="E35" i="55"/>
  <c r="F35" i="55"/>
  <c r="B35" i="55"/>
  <c r="G34" i="55"/>
  <c r="F34" i="55"/>
  <c r="E34" i="55"/>
  <c r="B34" i="55"/>
  <c r="G33" i="55"/>
  <c r="E33" i="55"/>
  <c r="F33" i="55"/>
  <c r="B33" i="55"/>
  <c r="G32" i="55"/>
  <c r="E32" i="55"/>
  <c r="F32" i="55"/>
  <c r="B32" i="55"/>
  <c r="G31" i="55"/>
  <c r="E31" i="55"/>
  <c r="F31" i="55"/>
  <c r="B31" i="55"/>
  <c r="G30" i="55"/>
  <c r="E30" i="55"/>
  <c r="F30" i="55"/>
  <c r="B30" i="55"/>
  <c r="G29" i="55"/>
  <c r="E29" i="55"/>
  <c r="F29" i="55"/>
  <c r="F25" i="44"/>
  <c r="F24" i="44"/>
  <c r="F23" i="44"/>
  <c r="F22" i="44"/>
  <c r="G22" i="44"/>
  <c r="G23" i="44"/>
  <c r="G24" i="44"/>
  <c r="G25" i="44"/>
  <c r="B28" i="55"/>
  <c r="G28" i="55"/>
  <c r="E28" i="55"/>
  <c r="F28" i="55"/>
  <c r="G27" i="55"/>
  <c r="E27" i="55"/>
  <c r="F27" i="55"/>
  <c r="B27" i="55"/>
  <c r="G26" i="55"/>
  <c r="E26" i="55"/>
  <c r="F26" i="55"/>
  <c r="B26" i="55"/>
  <c r="G25" i="55"/>
  <c r="E25" i="55"/>
  <c r="F25" i="55"/>
  <c r="B25" i="55"/>
  <c r="G24" i="55"/>
  <c r="E24" i="55"/>
  <c r="F24" i="55"/>
  <c r="B24" i="55"/>
  <c r="G23" i="55"/>
  <c r="F23" i="55"/>
  <c r="E23" i="55"/>
  <c r="B23" i="55"/>
  <c r="G22" i="55"/>
  <c r="E22" i="55"/>
  <c r="F22" i="55"/>
  <c r="G21" i="55"/>
  <c r="E21" i="55"/>
  <c r="F21" i="55"/>
  <c r="B21" i="55"/>
  <c r="G20" i="55"/>
  <c r="E20" i="55"/>
  <c r="F20" i="55"/>
  <c r="B20" i="55"/>
  <c r="G19" i="55"/>
  <c r="E19" i="55"/>
  <c r="F19" i="55"/>
  <c r="B19" i="55"/>
  <c r="G18" i="55"/>
  <c r="E18" i="55"/>
  <c r="F18" i="55"/>
  <c r="B18" i="55"/>
  <c r="G17" i="55"/>
  <c r="E17" i="55"/>
  <c r="F17" i="55"/>
  <c r="B17" i="55"/>
  <c r="G16" i="55"/>
  <c r="E16" i="55"/>
  <c r="F16" i="55"/>
  <c r="B16" i="55"/>
  <c r="G15" i="55"/>
  <c r="E15" i="55"/>
  <c r="F15" i="55"/>
  <c r="B15" i="55"/>
  <c r="G14" i="55"/>
  <c r="E14" i="55"/>
  <c r="F14" i="55"/>
  <c r="G13" i="55"/>
  <c r="E13" i="55"/>
  <c r="F13" i="55"/>
  <c r="B13" i="55"/>
  <c r="G12" i="55"/>
  <c r="E12" i="55"/>
  <c r="F12" i="55"/>
  <c r="B12" i="55"/>
  <c r="G11" i="55"/>
  <c r="E11" i="55"/>
  <c r="F11" i="55"/>
  <c r="B11" i="55"/>
  <c r="G10" i="55"/>
  <c r="E10" i="55"/>
  <c r="F10" i="55"/>
  <c r="B10" i="55"/>
  <c r="G9" i="55"/>
  <c r="E9" i="55"/>
  <c r="F9" i="55"/>
  <c r="B9" i="55"/>
  <c r="G8" i="55"/>
  <c r="E8" i="55"/>
  <c r="F8" i="55"/>
  <c r="B8" i="55"/>
  <c r="G7" i="55"/>
  <c r="E7" i="55"/>
  <c r="F7" i="55"/>
  <c r="B7" i="55"/>
  <c r="G6" i="55"/>
  <c r="E6" i="55"/>
  <c r="F6" i="55"/>
  <c r="G31" i="53"/>
  <c r="E31" i="53"/>
  <c r="F31" i="53"/>
  <c r="B31" i="53"/>
  <c r="G30" i="53"/>
  <c r="E30" i="53"/>
  <c r="F30" i="53"/>
  <c r="B30" i="53"/>
  <c r="G29" i="53"/>
  <c r="E29" i="53"/>
  <c r="F29" i="53"/>
  <c r="B29" i="53"/>
  <c r="G28" i="53"/>
  <c r="E28" i="53"/>
  <c r="F28" i="53"/>
  <c r="B28" i="53"/>
  <c r="G27" i="53"/>
  <c r="E27" i="53"/>
  <c r="F27" i="53"/>
  <c r="B27" i="53"/>
  <c r="G26" i="53"/>
  <c r="E26" i="53"/>
  <c r="F26" i="53"/>
  <c r="B26" i="53"/>
  <c r="G25" i="53"/>
  <c r="E25" i="53"/>
  <c r="F25" i="53"/>
  <c r="B25" i="53"/>
  <c r="G24" i="53"/>
  <c r="E24" i="53"/>
  <c r="F24" i="53"/>
  <c r="G23" i="53"/>
  <c r="E23" i="53"/>
  <c r="F23" i="53"/>
  <c r="B23" i="53"/>
  <c r="G22" i="53"/>
  <c r="E22" i="53"/>
  <c r="F22" i="53"/>
  <c r="B22" i="53"/>
  <c r="G21" i="53"/>
  <c r="F21" i="53"/>
  <c r="E21" i="53"/>
  <c r="B21" i="53"/>
  <c r="G20" i="53"/>
  <c r="E20" i="53"/>
  <c r="F20" i="53"/>
  <c r="B20" i="53"/>
  <c r="G19" i="53"/>
  <c r="E19" i="53"/>
  <c r="F19" i="53"/>
  <c r="B19" i="53"/>
  <c r="G18" i="53"/>
  <c r="F18" i="53"/>
  <c r="E18" i="53"/>
  <c r="B18" i="53"/>
  <c r="G17" i="53"/>
  <c r="E17" i="53"/>
  <c r="F17" i="53"/>
  <c r="B17" i="53"/>
  <c r="G16" i="53"/>
  <c r="E16" i="53"/>
  <c r="F16" i="53"/>
  <c r="B16" i="53"/>
  <c r="G15" i="53"/>
  <c r="F15" i="53"/>
  <c r="E15" i="53"/>
  <c r="G14" i="53"/>
  <c r="E14" i="53"/>
  <c r="F14" i="53"/>
  <c r="B14" i="53"/>
  <c r="G13" i="53"/>
  <c r="E13" i="53"/>
  <c r="F13" i="53"/>
  <c r="B13" i="53"/>
  <c r="G12" i="53"/>
  <c r="E12" i="53"/>
  <c r="F12" i="53"/>
  <c r="B12" i="53"/>
  <c r="G11" i="53"/>
  <c r="E11" i="53"/>
  <c r="F11" i="53"/>
  <c r="B11" i="53"/>
  <c r="G10" i="53"/>
  <c r="E10" i="53"/>
  <c r="F10" i="53"/>
  <c r="B10" i="53"/>
  <c r="G9" i="53"/>
  <c r="E9" i="53"/>
  <c r="F9" i="53"/>
  <c r="B9" i="53"/>
  <c r="G8" i="53"/>
  <c r="E8" i="53"/>
  <c r="F8" i="53"/>
  <c r="B8" i="53"/>
  <c r="G7" i="53"/>
  <c r="E7" i="53"/>
  <c r="F7" i="53"/>
  <c r="B7" i="53"/>
  <c r="G6" i="53"/>
  <c r="E6" i="53"/>
  <c r="F6" i="53"/>
  <c r="B29" i="51"/>
  <c r="E28" i="51"/>
  <c r="F28" i="51"/>
  <c r="G28" i="51"/>
  <c r="B28" i="51"/>
  <c r="G29" i="51"/>
  <c r="E29" i="51"/>
  <c r="F29" i="51"/>
  <c r="G27" i="51"/>
  <c r="E27" i="51"/>
  <c r="F27" i="51"/>
  <c r="B27" i="51"/>
  <c r="G26" i="51"/>
  <c r="E26" i="51"/>
  <c r="F26" i="51"/>
  <c r="B26" i="51"/>
  <c r="G25" i="51"/>
  <c r="E25" i="51"/>
  <c r="F25" i="51"/>
  <c r="B25" i="51"/>
  <c r="G24" i="51"/>
  <c r="E24" i="51"/>
  <c r="F24" i="51"/>
  <c r="B24" i="51"/>
  <c r="G23" i="51"/>
  <c r="E23" i="51"/>
  <c r="F23" i="51"/>
  <c r="B23" i="51"/>
  <c r="G22" i="51"/>
  <c r="E22" i="51"/>
  <c r="F22" i="51"/>
  <c r="B22" i="51"/>
  <c r="G21" i="51"/>
  <c r="E21" i="51"/>
  <c r="F21" i="51"/>
  <c r="E19" i="51"/>
  <c r="F19" i="51"/>
  <c r="G19" i="51"/>
  <c r="B20" i="51"/>
  <c r="B19" i="51"/>
  <c r="G20" i="51"/>
  <c r="E20" i="51"/>
  <c r="F20" i="51"/>
  <c r="G18" i="51"/>
  <c r="E18" i="51"/>
  <c r="F18" i="51"/>
  <c r="B18" i="51"/>
  <c r="G17" i="51"/>
  <c r="E17" i="51"/>
  <c r="F17" i="51"/>
  <c r="B17" i="51"/>
  <c r="G16" i="51"/>
  <c r="E16" i="51"/>
  <c r="F16" i="51"/>
  <c r="B16" i="51"/>
  <c r="G15" i="51"/>
  <c r="E15" i="51"/>
  <c r="F15" i="51"/>
  <c r="B15" i="51"/>
  <c r="G14" i="51"/>
  <c r="E14" i="51"/>
  <c r="F14" i="51"/>
  <c r="B14" i="51"/>
  <c r="G13" i="51"/>
  <c r="E13" i="51"/>
  <c r="F13" i="51"/>
  <c r="G6" i="51"/>
  <c r="G12" i="51"/>
  <c r="E12" i="51"/>
  <c r="F12" i="51"/>
  <c r="B12" i="51"/>
  <c r="G11" i="51"/>
  <c r="E11" i="51"/>
  <c r="F11" i="51"/>
  <c r="B11" i="51"/>
  <c r="G10" i="51"/>
  <c r="E10" i="51"/>
  <c r="F10" i="51"/>
  <c r="B10" i="51"/>
  <c r="G9" i="51"/>
  <c r="E9" i="51"/>
  <c r="F9" i="51"/>
  <c r="B9" i="51"/>
  <c r="G8" i="51"/>
  <c r="E8" i="51"/>
  <c r="F8" i="51"/>
  <c r="B8" i="51"/>
  <c r="G7" i="51"/>
  <c r="E7" i="51"/>
  <c r="F7" i="51"/>
  <c r="B7" i="51"/>
  <c r="E6" i="51"/>
  <c r="F6" i="51"/>
  <c r="G32" i="50"/>
  <c r="E32" i="50"/>
  <c r="F32" i="50"/>
  <c r="B32" i="50"/>
  <c r="G31" i="50"/>
  <c r="E31" i="50"/>
  <c r="F31" i="50"/>
  <c r="B31" i="50"/>
  <c r="G30" i="50"/>
  <c r="E30" i="50"/>
  <c r="F30" i="50"/>
  <c r="B30" i="50"/>
  <c r="G29" i="50"/>
  <c r="E29" i="50"/>
  <c r="F29" i="50"/>
  <c r="B29" i="50"/>
  <c r="G28" i="50"/>
  <c r="E28" i="50"/>
  <c r="F28" i="50"/>
  <c r="B28" i="50"/>
  <c r="G27" i="50"/>
  <c r="E27" i="50"/>
  <c r="F27" i="50"/>
  <c r="B27" i="50"/>
  <c r="G26" i="50"/>
  <c r="E26" i="50"/>
  <c r="F26" i="50"/>
  <c r="G20" i="50"/>
  <c r="E20" i="50"/>
  <c r="F20" i="50"/>
  <c r="G19" i="50"/>
  <c r="E19" i="50"/>
  <c r="F19" i="50"/>
  <c r="G24" i="50"/>
  <c r="G22" i="50"/>
  <c r="G21" i="50"/>
  <c r="B24" i="50"/>
  <c r="B23" i="50"/>
  <c r="B25" i="50"/>
  <c r="B22" i="50"/>
  <c r="B20" i="50"/>
  <c r="B19" i="50"/>
  <c r="G25" i="50"/>
  <c r="E25" i="50"/>
  <c r="F25" i="50"/>
  <c r="E24" i="50"/>
  <c r="F24" i="50"/>
  <c r="G23" i="50"/>
  <c r="E23" i="50"/>
  <c r="F23" i="50"/>
  <c r="B21" i="50"/>
  <c r="E22" i="50"/>
  <c r="F22" i="50"/>
  <c r="E21" i="50"/>
  <c r="F21" i="50"/>
  <c r="G18" i="50"/>
  <c r="E18" i="50"/>
  <c r="F18" i="50"/>
  <c r="G17" i="50"/>
  <c r="E17" i="50"/>
  <c r="F17" i="50"/>
  <c r="B17" i="50"/>
  <c r="G16" i="50"/>
  <c r="E16" i="50"/>
  <c r="F16" i="50"/>
  <c r="B16" i="50"/>
  <c r="G15" i="50"/>
  <c r="E15" i="50"/>
  <c r="F15" i="50"/>
  <c r="B15" i="50"/>
  <c r="G14" i="50"/>
  <c r="E14" i="50"/>
  <c r="F14" i="50"/>
  <c r="B14" i="50"/>
  <c r="G13" i="50"/>
  <c r="E13" i="50"/>
  <c r="F13" i="50"/>
  <c r="B13" i="50"/>
  <c r="G12" i="50"/>
  <c r="E12" i="50"/>
  <c r="F12" i="50"/>
  <c r="G11" i="50"/>
  <c r="E11" i="50"/>
  <c r="F11" i="50"/>
  <c r="B11" i="50"/>
  <c r="G10" i="50"/>
  <c r="E10" i="50"/>
  <c r="F10" i="50"/>
  <c r="B10" i="50"/>
  <c r="G9" i="50"/>
  <c r="E9" i="50"/>
  <c r="F9" i="50"/>
  <c r="B9" i="50"/>
  <c r="G8" i="50"/>
  <c r="E8" i="50"/>
  <c r="F8" i="50"/>
  <c r="B8" i="50"/>
  <c r="G7" i="50"/>
  <c r="E7" i="50"/>
  <c r="F7" i="50"/>
  <c r="B7" i="50"/>
  <c r="G6" i="50"/>
  <c r="E6" i="50"/>
  <c r="F6" i="50"/>
  <c r="H5" i="1"/>
  <c r="I5" i="1"/>
  <c r="J5" i="1"/>
  <c r="H6" i="1"/>
  <c r="I6" i="1"/>
  <c r="J6" i="1"/>
  <c r="H7" i="1"/>
  <c r="I7" i="1"/>
  <c r="J7" i="1"/>
  <c r="H8" i="1"/>
  <c r="I8" i="1"/>
  <c r="J8" i="1"/>
  <c r="H9" i="1"/>
  <c r="I9" i="1"/>
  <c r="J9" i="1"/>
  <c r="H10" i="1"/>
  <c r="I10" i="1"/>
  <c r="J10" i="1"/>
  <c r="H11" i="1"/>
  <c r="I11" i="1"/>
  <c r="J11" i="1"/>
  <c r="H12" i="1"/>
  <c r="I12" i="1"/>
  <c r="J12" i="1"/>
  <c r="H13" i="1"/>
  <c r="I13" i="1"/>
  <c r="J13" i="1"/>
  <c r="H14" i="1"/>
  <c r="I14" i="1"/>
  <c r="J14" i="1"/>
  <c r="H15" i="1"/>
  <c r="I15" i="1"/>
  <c r="J15" i="1"/>
  <c r="H16" i="1"/>
  <c r="I16" i="1"/>
  <c r="J16" i="1"/>
  <c r="H17" i="1"/>
  <c r="I17" i="1"/>
  <c r="J17" i="1"/>
  <c r="H18" i="1"/>
  <c r="I18" i="1"/>
  <c r="J18" i="1"/>
  <c r="H19" i="1"/>
  <c r="I19" i="1"/>
  <c r="J19" i="1"/>
  <c r="H20" i="1"/>
  <c r="I20" i="1"/>
  <c r="J20" i="1"/>
  <c r="H21" i="1"/>
  <c r="I21" i="1"/>
  <c r="J21" i="1"/>
  <c r="H22" i="1"/>
  <c r="I22" i="1"/>
  <c r="J22" i="1"/>
  <c r="H23" i="1"/>
  <c r="I23" i="1"/>
  <c r="J23" i="1"/>
  <c r="H24" i="1"/>
  <c r="I24" i="1"/>
  <c r="J24" i="1"/>
  <c r="H25" i="1"/>
  <c r="I25" i="1"/>
  <c r="J25" i="1"/>
  <c r="C26" i="1"/>
  <c r="H26" i="1"/>
  <c r="I26" i="1"/>
  <c r="J26" i="1"/>
  <c r="C27" i="1"/>
  <c r="H27" i="1"/>
  <c r="I27" i="1"/>
  <c r="J27" i="1"/>
  <c r="C28" i="1"/>
  <c r="H28" i="1"/>
  <c r="I28" i="1"/>
  <c r="J28" i="1"/>
  <c r="C29" i="1"/>
  <c r="H29" i="1"/>
  <c r="I29" i="1"/>
  <c r="J29" i="1"/>
  <c r="C30" i="1"/>
  <c r="H30" i="1"/>
  <c r="I30" i="1"/>
  <c r="J30" i="1"/>
  <c r="C31" i="1"/>
  <c r="H31" i="1"/>
  <c r="I31" i="1"/>
  <c r="J31" i="1"/>
  <c r="C32" i="1"/>
  <c r="H32" i="1"/>
  <c r="I32" i="1"/>
  <c r="J32" i="1"/>
  <c r="C33" i="1"/>
  <c r="H33" i="1"/>
  <c r="I33" i="1"/>
  <c r="J33" i="1"/>
  <c r="C34" i="1"/>
  <c r="H34" i="1"/>
  <c r="I34" i="1"/>
  <c r="J34" i="1"/>
  <c r="C35" i="1"/>
  <c r="H35" i="1"/>
  <c r="I35" i="1"/>
  <c r="J35" i="1"/>
  <c r="C36" i="1"/>
  <c r="H36" i="1"/>
  <c r="I36" i="1"/>
  <c r="J36" i="1"/>
  <c r="C37" i="1"/>
  <c r="H37" i="1"/>
  <c r="I37" i="1"/>
  <c r="J37" i="1"/>
  <c r="C38" i="1"/>
  <c r="H38" i="1"/>
  <c r="I38" i="1"/>
  <c r="J38" i="1"/>
  <c r="C39" i="1"/>
  <c r="H39" i="1"/>
  <c r="I39" i="1"/>
  <c r="J39" i="1"/>
  <c r="C40" i="1"/>
  <c r="H40" i="1"/>
  <c r="I40" i="1"/>
  <c r="J40" i="1"/>
  <c r="C41" i="1"/>
  <c r="H41" i="1"/>
  <c r="I41" i="1"/>
  <c r="J41" i="1"/>
  <c r="C42" i="1"/>
  <c r="H42" i="1"/>
  <c r="I42" i="1"/>
  <c r="J42" i="1"/>
  <c r="C43" i="1"/>
  <c r="H43" i="1"/>
  <c r="I43" i="1"/>
  <c r="J43" i="1"/>
  <c r="C44" i="1"/>
  <c r="H44" i="1"/>
  <c r="I44" i="1"/>
  <c r="J44" i="1"/>
  <c r="C45" i="1"/>
  <c r="H45" i="1"/>
  <c r="I45" i="1"/>
  <c r="J45" i="1"/>
  <c r="C46" i="1"/>
  <c r="H46" i="1"/>
  <c r="I46" i="1"/>
  <c r="J46" i="1"/>
  <c r="C47" i="1"/>
  <c r="H47" i="1"/>
  <c r="I47" i="1"/>
  <c r="J47" i="1"/>
  <c r="C48" i="1"/>
  <c r="H48" i="1"/>
  <c r="I48" i="1"/>
  <c r="J48" i="1"/>
  <c r="C49" i="1"/>
  <c r="H49" i="1"/>
  <c r="I49" i="1"/>
  <c r="J49" i="1"/>
  <c r="C50" i="1"/>
  <c r="H50" i="1"/>
  <c r="I50" i="1"/>
  <c r="J50" i="1"/>
  <c r="C51" i="1"/>
  <c r="H51" i="1"/>
  <c r="I51" i="1"/>
  <c r="J51" i="1"/>
  <c r="C52" i="1"/>
  <c r="H52" i="1"/>
  <c r="I52" i="1"/>
  <c r="J52" i="1"/>
  <c r="C53" i="1"/>
  <c r="H53" i="1"/>
  <c r="I53" i="1"/>
  <c r="J53" i="1"/>
  <c r="C54" i="1"/>
  <c r="H54" i="1"/>
  <c r="I54" i="1"/>
  <c r="J54" i="1"/>
  <c r="C55" i="1"/>
  <c r="H55" i="1"/>
  <c r="I55" i="1"/>
  <c r="J55" i="1"/>
  <c r="C56" i="1"/>
  <c r="H56" i="1"/>
  <c r="I56" i="1"/>
  <c r="J56" i="1"/>
  <c r="C57" i="1"/>
  <c r="H57" i="1"/>
  <c r="I57" i="1"/>
  <c r="J57" i="1"/>
  <c r="C58" i="1"/>
  <c r="H58" i="1"/>
  <c r="I58" i="1"/>
  <c r="J58" i="1"/>
  <c r="C59" i="1"/>
  <c r="H59" i="1"/>
  <c r="I59" i="1"/>
  <c r="J59" i="1"/>
  <c r="C60" i="1"/>
  <c r="H60" i="1"/>
  <c r="I60" i="1"/>
  <c r="J60" i="1"/>
  <c r="C61" i="1"/>
  <c r="H61" i="1"/>
  <c r="I61" i="1"/>
  <c r="J61" i="1"/>
  <c r="C62" i="1"/>
  <c r="H62" i="1"/>
  <c r="I62" i="1"/>
  <c r="J62" i="1"/>
  <c r="C63" i="1"/>
  <c r="H63" i="1"/>
  <c r="I63" i="1"/>
  <c r="J63" i="1"/>
  <c r="C64" i="1"/>
  <c r="H64" i="1"/>
  <c r="I64" i="1"/>
  <c r="J64" i="1"/>
  <c r="C65" i="1"/>
  <c r="H65" i="1"/>
  <c r="I65" i="1"/>
  <c r="J65" i="1"/>
  <c r="C66" i="1"/>
  <c r="H66" i="1"/>
  <c r="I66" i="1"/>
  <c r="J66" i="1"/>
  <c r="C67" i="1"/>
  <c r="H67" i="1"/>
  <c r="I67" i="1"/>
  <c r="J67" i="1"/>
  <c r="C68" i="1"/>
  <c r="H68" i="1"/>
  <c r="I68" i="1"/>
  <c r="J68" i="1"/>
  <c r="C69" i="1"/>
  <c r="H69" i="1"/>
  <c r="I69" i="1"/>
  <c r="J69" i="1"/>
  <c r="C70" i="1"/>
  <c r="H70" i="1"/>
  <c r="I70" i="1"/>
  <c r="J70" i="1"/>
  <c r="C71" i="1"/>
  <c r="H71" i="1"/>
  <c r="I71" i="1"/>
  <c r="J71" i="1"/>
  <c r="C72" i="1"/>
  <c r="H72" i="1"/>
  <c r="I72" i="1"/>
  <c r="J72" i="1"/>
  <c r="C73" i="1"/>
  <c r="H73" i="1"/>
  <c r="I73" i="1"/>
  <c r="J73" i="1"/>
  <c r="C74" i="1"/>
  <c r="H74" i="1"/>
  <c r="I74" i="1"/>
  <c r="J74" i="1"/>
  <c r="C75" i="1"/>
  <c r="H75" i="1"/>
  <c r="I75" i="1"/>
  <c r="J75" i="1"/>
  <c r="C76" i="1"/>
  <c r="H76" i="1"/>
  <c r="I76" i="1"/>
  <c r="J76" i="1"/>
  <c r="C77" i="1"/>
  <c r="H77" i="1"/>
  <c r="I77" i="1"/>
  <c r="J77" i="1"/>
  <c r="C78" i="1"/>
  <c r="H78" i="1"/>
  <c r="I78" i="1"/>
  <c r="J78" i="1"/>
  <c r="C79" i="1"/>
  <c r="H79" i="1"/>
  <c r="I79" i="1"/>
  <c r="J79" i="1"/>
  <c r="C80" i="1"/>
  <c r="H80" i="1"/>
  <c r="I80" i="1"/>
  <c r="J80" i="1"/>
  <c r="C81" i="1"/>
  <c r="H81" i="1"/>
  <c r="I81" i="1"/>
  <c r="J81" i="1"/>
  <c r="C82" i="1"/>
  <c r="H82" i="1"/>
  <c r="I82" i="1"/>
  <c r="J82" i="1"/>
  <c r="C83" i="1"/>
  <c r="H83" i="1"/>
  <c r="I83" i="1"/>
  <c r="J83" i="1"/>
  <c r="C84" i="1"/>
  <c r="H84" i="1"/>
  <c r="I84" i="1"/>
  <c r="J84" i="1"/>
  <c r="C85" i="1"/>
  <c r="H85" i="1"/>
  <c r="I85" i="1"/>
  <c r="J85" i="1"/>
  <c r="C86" i="1"/>
  <c r="H86" i="1"/>
  <c r="I86" i="1"/>
  <c r="J86" i="1"/>
  <c r="C87" i="1"/>
  <c r="H87" i="1"/>
  <c r="I87" i="1"/>
  <c r="J87" i="1"/>
  <c r="C88" i="1"/>
  <c r="H88" i="1"/>
  <c r="I88" i="1"/>
  <c r="J88" i="1"/>
  <c r="C89" i="1"/>
  <c r="H89" i="1"/>
  <c r="I89" i="1"/>
  <c r="J89" i="1"/>
  <c r="C90" i="1"/>
  <c r="H90" i="1"/>
  <c r="I90" i="1"/>
  <c r="J90" i="1"/>
  <c r="C91" i="1"/>
  <c r="H91" i="1"/>
  <c r="I91" i="1"/>
  <c r="J91" i="1"/>
  <c r="C92" i="1"/>
  <c r="H92" i="1"/>
  <c r="I92" i="1"/>
  <c r="J92" i="1"/>
  <c r="C93" i="1"/>
  <c r="H93" i="1"/>
  <c r="I93" i="1"/>
  <c r="J93" i="1"/>
  <c r="C94" i="1"/>
  <c r="H94" i="1"/>
  <c r="I94" i="1"/>
  <c r="J94" i="1"/>
  <c r="C95" i="1"/>
  <c r="H95" i="1"/>
  <c r="I95" i="1"/>
  <c r="J95" i="1"/>
  <c r="C96" i="1"/>
  <c r="H96" i="1"/>
  <c r="I96" i="1"/>
  <c r="J96" i="1"/>
  <c r="C97" i="1"/>
  <c r="H97" i="1"/>
  <c r="I97" i="1"/>
  <c r="J97" i="1"/>
  <c r="C98" i="1"/>
  <c r="H98" i="1"/>
  <c r="I98" i="1"/>
  <c r="J98" i="1"/>
  <c r="C99" i="1"/>
  <c r="H99" i="1"/>
  <c r="I99" i="1"/>
  <c r="J99" i="1"/>
  <c r="C100" i="1"/>
  <c r="H100" i="1"/>
  <c r="I100" i="1"/>
  <c r="J100" i="1"/>
  <c r="C101" i="1"/>
  <c r="H101" i="1"/>
  <c r="I101" i="1"/>
  <c r="J101" i="1"/>
  <c r="C102" i="1"/>
  <c r="H102" i="1"/>
  <c r="I102" i="1"/>
  <c r="J102" i="1"/>
  <c r="C103" i="1"/>
  <c r="H103" i="1"/>
  <c r="I103" i="1"/>
  <c r="J103" i="1"/>
  <c r="C104" i="1"/>
  <c r="H104" i="1"/>
  <c r="I104" i="1"/>
  <c r="J104" i="1"/>
  <c r="C105" i="1"/>
  <c r="H105" i="1"/>
  <c r="I105" i="1"/>
  <c r="J105" i="1"/>
  <c r="C106" i="1"/>
  <c r="H106" i="1"/>
  <c r="I106" i="1"/>
  <c r="J106" i="1"/>
  <c r="C107" i="1"/>
  <c r="H107" i="1"/>
  <c r="I107" i="1"/>
  <c r="J107" i="1"/>
  <c r="C108" i="1"/>
  <c r="H108" i="1"/>
  <c r="I108" i="1"/>
  <c r="J108" i="1"/>
  <c r="C109" i="1"/>
  <c r="H109" i="1"/>
  <c r="I109" i="1"/>
  <c r="J109" i="1"/>
  <c r="C110" i="1"/>
  <c r="H110" i="1"/>
  <c r="I110" i="1"/>
  <c r="J110" i="1"/>
  <c r="C111" i="1"/>
  <c r="H111" i="1"/>
  <c r="I111" i="1"/>
  <c r="J111" i="1"/>
  <c r="C112" i="1"/>
  <c r="H112" i="1"/>
  <c r="I112" i="1"/>
  <c r="J112" i="1"/>
  <c r="C113" i="1"/>
  <c r="H113" i="1"/>
  <c r="I113" i="1"/>
  <c r="J113" i="1"/>
  <c r="C114" i="1"/>
  <c r="H114" i="1"/>
  <c r="I114" i="1"/>
  <c r="J114" i="1"/>
  <c r="C115" i="1"/>
  <c r="H115" i="1"/>
  <c r="I115" i="1"/>
  <c r="J115" i="1"/>
  <c r="C116" i="1"/>
  <c r="H116" i="1"/>
  <c r="I116" i="1"/>
  <c r="J116" i="1"/>
  <c r="C117" i="1"/>
  <c r="H117" i="1"/>
  <c r="I117" i="1"/>
  <c r="J117" i="1"/>
  <c r="C118" i="1"/>
  <c r="H118" i="1"/>
  <c r="I118" i="1"/>
  <c r="J118" i="1"/>
  <c r="C119" i="1"/>
  <c r="H119" i="1"/>
  <c r="I119" i="1"/>
  <c r="J119" i="1"/>
  <c r="C120" i="1"/>
  <c r="H120" i="1"/>
  <c r="I120" i="1"/>
  <c r="J120" i="1"/>
  <c r="C121" i="1"/>
  <c r="H121" i="1"/>
  <c r="I121" i="1"/>
  <c r="J121" i="1"/>
  <c r="C122" i="1"/>
  <c r="H122" i="1"/>
  <c r="I122" i="1"/>
  <c r="J122" i="1"/>
  <c r="C123" i="1"/>
  <c r="H123" i="1"/>
  <c r="I123" i="1"/>
  <c r="J123" i="1"/>
  <c r="C124" i="1"/>
  <c r="H124" i="1"/>
  <c r="I124" i="1"/>
  <c r="J124" i="1"/>
  <c r="C125" i="1"/>
  <c r="H125" i="1"/>
  <c r="I125" i="1"/>
  <c r="J125" i="1"/>
  <c r="C126" i="1"/>
  <c r="H126" i="1"/>
  <c r="I126" i="1"/>
  <c r="J126" i="1"/>
  <c r="C127" i="1"/>
  <c r="H127" i="1"/>
  <c r="I127" i="1"/>
  <c r="J127" i="1"/>
  <c r="C128" i="1"/>
  <c r="H128" i="1"/>
  <c r="I128" i="1"/>
  <c r="J128" i="1"/>
  <c r="C129" i="1"/>
  <c r="H129" i="1"/>
  <c r="I129" i="1"/>
  <c r="J129" i="1"/>
  <c r="C130" i="1"/>
  <c r="H130" i="1"/>
  <c r="I130" i="1"/>
  <c r="J130" i="1"/>
  <c r="C131" i="1"/>
  <c r="H131" i="1"/>
  <c r="I131" i="1"/>
  <c r="J131" i="1"/>
  <c r="C132" i="1"/>
  <c r="H132" i="1"/>
  <c r="I132" i="1"/>
  <c r="J132" i="1"/>
  <c r="C133" i="1"/>
  <c r="H133" i="1"/>
  <c r="I133" i="1"/>
  <c r="J133" i="1"/>
  <c r="C134" i="1"/>
  <c r="H134" i="1"/>
  <c r="I134" i="1"/>
  <c r="J134" i="1"/>
  <c r="C135" i="1"/>
  <c r="H135" i="1"/>
  <c r="I135" i="1"/>
  <c r="J135" i="1"/>
  <c r="C136" i="1"/>
  <c r="H136" i="1"/>
  <c r="I136" i="1"/>
  <c r="J136" i="1"/>
  <c r="C137" i="1"/>
  <c r="H137" i="1"/>
  <c r="I137" i="1"/>
  <c r="J137" i="1"/>
  <c r="C138" i="1"/>
  <c r="H138" i="1"/>
  <c r="I138" i="1"/>
  <c r="J138" i="1"/>
  <c r="C139" i="1"/>
  <c r="H139" i="1"/>
  <c r="I139" i="1"/>
  <c r="J139" i="1"/>
  <c r="C140" i="1"/>
  <c r="H140" i="1"/>
  <c r="I140" i="1"/>
  <c r="J140" i="1"/>
  <c r="C141" i="1"/>
  <c r="H141" i="1"/>
  <c r="I141" i="1"/>
  <c r="J141" i="1"/>
  <c r="C142" i="1"/>
  <c r="H142" i="1"/>
  <c r="I142" i="1"/>
  <c r="J142" i="1"/>
  <c r="C143" i="1"/>
  <c r="H143" i="1"/>
  <c r="I143" i="1"/>
  <c r="J143" i="1"/>
  <c r="C144" i="1"/>
  <c r="H144" i="1"/>
  <c r="I144" i="1"/>
  <c r="J144" i="1"/>
  <c r="C145" i="1"/>
  <c r="H145" i="1"/>
  <c r="I145" i="1"/>
  <c r="J145" i="1"/>
  <c r="C146" i="1"/>
  <c r="H146" i="1"/>
  <c r="I146" i="1"/>
  <c r="J146" i="1"/>
  <c r="C147" i="1"/>
  <c r="H147" i="1"/>
  <c r="I147" i="1"/>
  <c r="J147" i="1"/>
  <c r="C148" i="1"/>
  <c r="H148" i="1"/>
  <c r="I148" i="1"/>
  <c r="J148" i="1"/>
  <c r="C149" i="1"/>
  <c r="H149" i="1"/>
  <c r="I149" i="1"/>
  <c r="J149" i="1"/>
  <c r="C150" i="1"/>
  <c r="H150" i="1"/>
  <c r="I150" i="1"/>
  <c r="J150" i="1"/>
  <c r="C151" i="1"/>
  <c r="H151" i="1"/>
  <c r="I151" i="1"/>
  <c r="J151" i="1"/>
  <c r="C152" i="1"/>
  <c r="H152" i="1"/>
  <c r="I152" i="1"/>
  <c r="J152" i="1"/>
  <c r="C153" i="1"/>
  <c r="H153" i="1"/>
  <c r="I153" i="1"/>
  <c r="J153" i="1"/>
  <c r="C154" i="1"/>
  <c r="H154" i="1"/>
  <c r="I154" i="1"/>
  <c r="J154" i="1"/>
  <c r="C155" i="1"/>
  <c r="H155" i="1"/>
  <c r="I155" i="1"/>
  <c r="J155" i="1"/>
  <c r="C156" i="1"/>
  <c r="H156" i="1"/>
  <c r="I156" i="1"/>
  <c r="J156" i="1"/>
  <c r="C157" i="1"/>
  <c r="H157" i="1"/>
  <c r="I157" i="1"/>
  <c r="J157" i="1"/>
  <c r="C158" i="1"/>
  <c r="H158" i="1"/>
  <c r="I158" i="1"/>
  <c r="J158" i="1"/>
  <c r="C159" i="1"/>
  <c r="H159" i="1"/>
  <c r="I159" i="1"/>
  <c r="J159" i="1"/>
  <c r="C160" i="1"/>
  <c r="H160" i="1"/>
  <c r="I160" i="1"/>
  <c r="J160" i="1"/>
  <c r="C161" i="1"/>
  <c r="H161" i="1"/>
  <c r="I161" i="1"/>
  <c r="J161" i="1"/>
  <c r="C162" i="1"/>
  <c r="H162" i="1"/>
  <c r="I162" i="1"/>
  <c r="J162" i="1"/>
  <c r="C163" i="1"/>
  <c r="H163" i="1"/>
  <c r="I163" i="1"/>
  <c r="J163" i="1"/>
  <c r="C164" i="1"/>
  <c r="H164" i="1"/>
  <c r="I164" i="1"/>
  <c r="J164" i="1"/>
  <c r="C165" i="1"/>
  <c r="H165" i="1"/>
  <c r="I165" i="1"/>
  <c r="J165" i="1"/>
  <c r="C166" i="1"/>
  <c r="H166" i="1"/>
  <c r="I166" i="1"/>
  <c r="J166" i="1"/>
  <c r="C167" i="1"/>
  <c r="H167" i="1"/>
  <c r="I167" i="1"/>
  <c r="J167" i="1"/>
  <c r="C168" i="1"/>
  <c r="H168" i="1"/>
  <c r="I168" i="1"/>
  <c r="J168" i="1"/>
  <c r="C169" i="1"/>
  <c r="H169" i="1"/>
  <c r="I169" i="1"/>
  <c r="J169" i="1"/>
  <c r="C170" i="1"/>
  <c r="H170" i="1"/>
  <c r="I170" i="1"/>
  <c r="J170" i="1"/>
  <c r="C171" i="1"/>
  <c r="H171" i="1"/>
  <c r="I171" i="1"/>
  <c r="J171" i="1"/>
  <c r="C172" i="1"/>
  <c r="H172" i="1"/>
  <c r="I172" i="1"/>
  <c r="J172" i="1"/>
  <c r="C173" i="1"/>
  <c r="H173" i="1"/>
  <c r="I173" i="1"/>
  <c r="J173" i="1"/>
  <c r="C174" i="1"/>
  <c r="H174" i="1"/>
  <c r="I174" i="1"/>
  <c r="J174" i="1"/>
  <c r="C175" i="1"/>
  <c r="H175" i="1"/>
  <c r="I175" i="1"/>
  <c r="J175" i="1"/>
  <c r="C176" i="1"/>
  <c r="H176" i="1"/>
  <c r="I176" i="1"/>
  <c r="J176" i="1"/>
  <c r="C177" i="1"/>
  <c r="H177" i="1"/>
  <c r="I177" i="1"/>
  <c r="J177" i="1"/>
  <c r="C178" i="1"/>
  <c r="H178" i="1"/>
  <c r="I178" i="1"/>
  <c r="J178" i="1"/>
  <c r="C179" i="1"/>
  <c r="H179" i="1"/>
  <c r="I179" i="1"/>
  <c r="J179" i="1"/>
  <c r="C180" i="1"/>
  <c r="H180" i="1"/>
  <c r="I180" i="1"/>
  <c r="J180" i="1"/>
  <c r="C181" i="1"/>
  <c r="H181" i="1"/>
  <c r="I181" i="1"/>
  <c r="J181" i="1"/>
  <c r="C182" i="1"/>
  <c r="H182" i="1"/>
  <c r="I182" i="1"/>
  <c r="J182" i="1"/>
  <c r="C183" i="1"/>
  <c r="H183" i="1"/>
  <c r="I183" i="1"/>
  <c r="J183" i="1"/>
  <c r="C184" i="1"/>
  <c r="H184" i="1"/>
  <c r="I184" i="1"/>
  <c r="J184" i="1"/>
  <c r="C185" i="1"/>
  <c r="H185" i="1"/>
  <c r="I185" i="1"/>
  <c r="J185" i="1"/>
  <c r="C186" i="1"/>
  <c r="H186" i="1"/>
  <c r="I186" i="1"/>
  <c r="J186" i="1"/>
  <c r="C187" i="1"/>
  <c r="H187" i="1"/>
  <c r="I187" i="1"/>
  <c r="J187" i="1"/>
  <c r="C188" i="1"/>
  <c r="H188" i="1"/>
  <c r="I188" i="1"/>
  <c r="J188" i="1"/>
  <c r="C189" i="1"/>
  <c r="H189" i="1"/>
  <c r="I189" i="1"/>
  <c r="J189" i="1"/>
  <c r="C190" i="1"/>
  <c r="H190" i="1"/>
  <c r="I190" i="1"/>
  <c r="J190" i="1"/>
  <c r="C191" i="1"/>
  <c r="H191" i="1"/>
  <c r="I191" i="1"/>
  <c r="J191" i="1"/>
  <c r="C192" i="1"/>
  <c r="H192" i="1"/>
  <c r="I192" i="1"/>
  <c r="J192" i="1"/>
  <c r="C193" i="1"/>
  <c r="H193" i="1"/>
  <c r="I193" i="1"/>
  <c r="J193" i="1"/>
  <c r="C194" i="1"/>
  <c r="H194" i="1"/>
  <c r="I194" i="1"/>
  <c r="J194" i="1"/>
  <c r="C195" i="1"/>
  <c r="H195" i="1"/>
  <c r="I195" i="1"/>
  <c r="J195" i="1"/>
  <c r="C196" i="1"/>
  <c r="H196" i="1"/>
  <c r="I196" i="1"/>
  <c r="J196" i="1"/>
  <c r="C197" i="1"/>
  <c r="H197" i="1"/>
  <c r="I197" i="1"/>
  <c r="J197" i="1"/>
  <c r="C198" i="1"/>
  <c r="H198" i="1"/>
  <c r="I198" i="1"/>
  <c r="J198" i="1"/>
  <c r="C199" i="1"/>
  <c r="H199" i="1"/>
  <c r="I199" i="1"/>
  <c r="J199" i="1"/>
  <c r="C200" i="1"/>
  <c r="H200" i="1"/>
  <c r="I200" i="1"/>
  <c r="J200" i="1"/>
  <c r="C201" i="1"/>
  <c r="H201" i="1"/>
  <c r="I201" i="1"/>
  <c r="J201" i="1"/>
  <c r="C202" i="1"/>
  <c r="H202" i="1"/>
  <c r="I202" i="1"/>
  <c r="J202" i="1"/>
  <c r="C203" i="1"/>
  <c r="H203" i="1"/>
  <c r="I203" i="1"/>
  <c r="J203" i="1"/>
  <c r="C204" i="1"/>
  <c r="H204" i="1"/>
  <c r="I204" i="1"/>
  <c r="J204" i="1"/>
  <c r="C205" i="1"/>
  <c r="H205" i="1"/>
  <c r="I205" i="1"/>
  <c r="J205" i="1"/>
  <c r="C206" i="1"/>
  <c r="H206" i="1"/>
  <c r="I206" i="1"/>
  <c r="J206" i="1"/>
  <c r="C207" i="1"/>
  <c r="H207" i="1"/>
  <c r="I207" i="1"/>
  <c r="J207" i="1"/>
  <c r="C208" i="1"/>
  <c r="H208" i="1"/>
  <c r="I208" i="1"/>
  <c r="J208" i="1"/>
  <c r="C209" i="1"/>
  <c r="H209" i="1"/>
  <c r="I209" i="1"/>
  <c r="J209" i="1"/>
  <c r="C210" i="1"/>
  <c r="H210" i="1"/>
  <c r="I210" i="1"/>
  <c r="J210" i="1"/>
  <c r="C211" i="1"/>
  <c r="H211" i="1"/>
  <c r="I211" i="1"/>
  <c r="J211" i="1"/>
  <c r="C212" i="1"/>
  <c r="H212" i="1"/>
  <c r="I212" i="1"/>
  <c r="J212" i="1"/>
  <c r="C213" i="1"/>
  <c r="H213" i="1"/>
  <c r="I213" i="1"/>
  <c r="J213" i="1"/>
  <c r="C214" i="1"/>
  <c r="H214" i="1"/>
  <c r="I214" i="1"/>
  <c r="J214" i="1"/>
  <c r="C215" i="1"/>
  <c r="H215" i="1"/>
  <c r="I215" i="1"/>
  <c r="J215" i="1"/>
  <c r="C216" i="1"/>
  <c r="H216" i="1"/>
  <c r="I216" i="1"/>
  <c r="J216" i="1"/>
  <c r="C217" i="1"/>
  <c r="H217" i="1"/>
  <c r="I217" i="1"/>
  <c r="J217" i="1"/>
  <c r="C218" i="1"/>
  <c r="H218" i="1"/>
  <c r="I218" i="1"/>
  <c r="J218" i="1"/>
  <c r="C219" i="1"/>
  <c r="H219" i="1"/>
  <c r="I219" i="1"/>
  <c r="J219" i="1"/>
  <c r="C220" i="1"/>
  <c r="H220" i="1"/>
  <c r="I220" i="1"/>
  <c r="J220" i="1"/>
  <c r="C221" i="1"/>
  <c r="H221" i="1"/>
  <c r="I221" i="1"/>
  <c r="J221" i="1"/>
  <c r="C222" i="1"/>
  <c r="H222" i="1"/>
  <c r="I222" i="1"/>
  <c r="J222" i="1"/>
  <c r="C223" i="1"/>
  <c r="H223" i="1"/>
  <c r="I223" i="1"/>
  <c r="J223" i="1"/>
  <c r="C224" i="1"/>
  <c r="H224" i="1"/>
  <c r="I224" i="1"/>
  <c r="J224" i="1"/>
  <c r="C225" i="1"/>
  <c r="H225" i="1"/>
  <c r="I225" i="1"/>
  <c r="J225" i="1"/>
  <c r="C226" i="1"/>
  <c r="H226" i="1"/>
  <c r="I226" i="1"/>
  <c r="J226" i="1"/>
  <c r="C227" i="1"/>
  <c r="H227" i="1"/>
  <c r="I227" i="1"/>
  <c r="J227" i="1"/>
  <c r="C228" i="1"/>
  <c r="H228" i="1"/>
  <c r="I228" i="1"/>
  <c r="J228" i="1"/>
  <c r="C229" i="1"/>
  <c r="H229" i="1"/>
  <c r="I229" i="1"/>
  <c r="J229" i="1"/>
  <c r="C230" i="1"/>
  <c r="H230" i="1"/>
  <c r="I230" i="1"/>
  <c r="J230" i="1"/>
  <c r="C231" i="1"/>
  <c r="H231" i="1"/>
  <c r="I231" i="1"/>
  <c r="J231" i="1"/>
  <c r="C232" i="1"/>
  <c r="H232" i="1"/>
  <c r="I232" i="1"/>
  <c r="J232" i="1"/>
  <c r="C233" i="1"/>
  <c r="H233" i="1"/>
  <c r="I233" i="1"/>
  <c r="J233" i="1"/>
  <c r="C234" i="1"/>
  <c r="H234" i="1"/>
  <c r="I234" i="1"/>
  <c r="J234" i="1"/>
  <c r="C235" i="1"/>
  <c r="H235" i="1"/>
  <c r="I235" i="1"/>
  <c r="J235" i="1"/>
  <c r="C236" i="1"/>
  <c r="H236" i="1"/>
  <c r="I236" i="1"/>
  <c r="J236" i="1"/>
  <c r="C237" i="1"/>
  <c r="H237" i="1"/>
  <c r="I237" i="1"/>
  <c r="J237" i="1"/>
  <c r="C238" i="1"/>
  <c r="H238" i="1"/>
  <c r="I238" i="1"/>
  <c r="J238" i="1"/>
  <c r="C239" i="1"/>
  <c r="H239" i="1"/>
  <c r="I239" i="1"/>
  <c r="J239" i="1"/>
  <c r="C240" i="1"/>
  <c r="H240" i="1"/>
  <c r="I240" i="1"/>
  <c r="J240" i="1"/>
  <c r="C241" i="1"/>
  <c r="H241" i="1"/>
  <c r="I241" i="1"/>
  <c r="J241" i="1"/>
  <c r="C242" i="1"/>
  <c r="H242" i="1"/>
  <c r="I242" i="1"/>
  <c r="J242" i="1"/>
  <c r="C243" i="1"/>
  <c r="H243" i="1"/>
  <c r="I243" i="1"/>
  <c r="J243" i="1"/>
  <c r="C244" i="1"/>
  <c r="H244" i="1"/>
  <c r="I244" i="1"/>
  <c r="J244" i="1"/>
  <c r="C245" i="1"/>
  <c r="H245" i="1"/>
  <c r="I245" i="1"/>
  <c r="J245" i="1"/>
  <c r="C246" i="1"/>
  <c r="H246" i="1"/>
  <c r="I246" i="1"/>
  <c r="J246" i="1"/>
  <c r="C247" i="1"/>
  <c r="H247" i="1"/>
  <c r="I247" i="1"/>
  <c r="J247" i="1"/>
  <c r="C248" i="1"/>
  <c r="H248" i="1"/>
  <c r="I248" i="1"/>
  <c r="J248" i="1"/>
  <c r="C249" i="1"/>
  <c r="H249" i="1"/>
  <c r="I249" i="1"/>
  <c r="J249" i="1"/>
  <c r="C250" i="1"/>
  <c r="H250" i="1"/>
  <c r="I250" i="1"/>
  <c r="J250" i="1"/>
  <c r="C251" i="1"/>
  <c r="H251" i="1"/>
  <c r="I251" i="1"/>
  <c r="J251" i="1"/>
  <c r="C252" i="1"/>
  <c r="H252" i="1"/>
  <c r="I252" i="1"/>
  <c r="J252" i="1"/>
  <c r="C253" i="1"/>
  <c r="H253" i="1"/>
  <c r="I253" i="1"/>
  <c r="J253" i="1"/>
  <c r="C254" i="1"/>
  <c r="H254" i="1"/>
  <c r="I254" i="1"/>
  <c r="J254" i="1"/>
  <c r="C255" i="1"/>
  <c r="H255" i="1"/>
  <c r="I255" i="1"/>
  <c r="J255" i="1"/>
  <c r="C256" i="1"/>
  <c r="H256" i="1"/>
  <c r="I256" i="1"/>
  <c r="J256" i="1"/>
  <c r="C257" i="1"/>
  <c r="H257" i="1"/>
  <c r="I257" i="1"/>
  <c r="J257" i="1"/>
  <c r="C258" i="1"/>
  <c r="H258" i="1"/>
  <c r="I258" i="1"/>
  <c r="J258" i="1"/>
  <c r="C259" i="1"/>
  <c r="H259" i="1"/>
  <c r="I259" i="1"/>
  <c r="J259" i="1"/>
  <c r="C260" i="1"/>
  <c r="H260" i="1"/>
  <c r="I260" i="1"/>
  <c r="J260" i="1"/>
  <c r="C261" i="1"/>
  <c r="H261" i="1"/>
  <c r="I261" i="1"/>
  <c r="J261" i="1"/>
  <c r="C262" i="1"/>
  <c r="H262" i="1"/>
  <c r="I262" i="1"/>
  <c r="J262" i="1"/>
  <c r="C263" i="1"/>
  <c r="H263" i="1"/>
  <c r="I263" i="1"/>
  <c r="J263" i="1"/>
  <c r="C264" i="1"/>
  <c r="H264" i="1"/>
  <c r="I264" i="1"/>
  <c r="J264" i="1"/>
  <c r="C265" i="1"/>
  <c r="H265" i="1"/>
  <c r="I265" i="1"/>
  <c r="J265" i="1"/>
  <c r="C266" i="1"/>
  <c r="H266" i="1"/>
  <c r="I266" i="1"/>
  <c r="J266" i="1"/>
  <c r="C267" i="1"/>
  <c r="H267" i="1"/>
  <c r="I267" i="1"/>
  <c r="J267" i="1"/>
  <c r="C268" i="1"/>
  <c r="H268" i="1"/>
  <c r="I268" i="1"/>
  <c r="J268" i="1"/>
  <c r="C269" i="1"/>
  <c r="H269" i="1"/>
  <c r="I269" i="1"/>
  <c r="J269" i="1"/>
  <c r="C270" i="1"/>
  <c r="H270" i="1"/>
  <c r="I270" i="1"/>
  <c r="J270" i="1"/>
  <c r="C271" i="1"/>
  <c r="H271" i="1"/>
  <c r="I271" i="1"/>
  <c r="J271" i="1"/>
  <c r="C272" i="1"/>
  <c r="H272" i="1"/>
  <c r="I272" i="1"/>
  <c r="J272" i="1"/>
  <c r="C273" i="1"/>
  <c r="H273" i="1"/>
  <c r="I273" i="1"/>
  <c r="J273" i="1"/>
  <c r="C274" i="1"/>
  <c r="H274" i="1"/>
  <c r="I274" i="1"/>
  <c r="J274" i="1"/>
  <c r="C275" i="1"/>
  <c r="H275" i="1"/>
  <c r="I275" i="1"/>
  <c r="J275" i="1"/>
  <c r="C276" i="1"/>
  <c r="H276" i="1"/>
  <c r="I276" i="1"/>
  <c r="J276" i="1"/>
  <c r="C277" i="1"/>
  <c r="H277" i="1"/>
  <c r="I277" i="1"/>
  <c r="J277" i="1"/>
  <c r="C278" i="1"/>
  <c r="H278" i="1"/>
  <c r="I278" i="1"/>
  <c r="J278" i="1"/>
  <c r="C279" i="1"/>
  <c r="H279" i="1"/>
  <c r="I279" i="1"/>
  <c r="J279" i="1"/>
  <c r="C280" i="1"/>
  <c r="H280" i="1"/>
  <c r="I280" i="1"/>
  <c r="J280" i="1"/>
  <c r="C281" i="1"/>
  <c r="H281" i="1"/>
  <c r="I281" i="1"/>
  <c r="J281" i="1"/>
  <c r="C282" i="1"/>
  <c r="H282" i="1"/>
  <c r="I282" i="1"/>
  <c r="J282" i="1"/>
  <c r="C283" i="1"/>
  <c r="H283" i="1"/>
  <c r="I283" i="1"/>
  <c r="J283" i="1"/>
  <c r="C284" i="1"/>
  <c r="H284" i="1"/>
  <c r="I284" i="1"/>
  <c r="J284" i="1"/>
  <c r="C285" i="1"/>
  <c r="H285" i="1"/>
  <c r="I285" i="1"/>
  <c r="J285" i="1"/>
  <c r="C286" i="1"/>
  <c r="H286" i="1"/>
  <c r="I286" i="1"/>
  <c r="J286" i="1"/>
  <c r="C287" i="1"/>
  <c r="H287" i="1"/>
  <c r="I287" i="1"/>
  <c r="J287" i="1"/>
  <c r="C288" i="1"/>
  <c r="H288" i="1"/>
  <c r="I288" i="1"/>
  <c r="J288" i="1"/>
  <c r="C289" i="1"/>
  <c r="H289" i="1"/>
  <c r="I289" i="1"/>
  <c r="J289" i="1"/>
  <c r="C290" i="1"/>
  <c r="H290" i="1"/>
  <c r="I290" i="1"/>
  <c r="J290" i="1"/>
  <c r="C291" i="1"/>
  <c r="H291" i="1"/>
  <c r="I291" i="1"/>
  <c r="J291" i="1"/>
  <c r="C292" i="1"/>
  <c r="H292" i="1"/>
  <c r="I292" i="1"/>
  <c r="J292" i="1"/>
  <c r="C293" i="1"/>
  <c r="H293" i="1"/>
  <c r="I293" i="1"/>
  <c r="J293" i="1"/>
  <c r="C294" i="1"/>
  <c r="H294" i="1"/>
  <c r="I294" i="1"/>
  <c r="J294" i="1"/>
  <c r="C295" i="1"/>
  <c r="H295" i="1"/>
  <c r="I295" i="1"/>
  <c r="J295" i="1"/>
  <c r="C296" i="1"/>
  <c r="H296" i="1"/>
  <c r="I296" i="1"/>
  <c r="J296" i="1"/>
  <c r="C297" i="1"/>
  <c r="H297" i="1"/>
  <c r="I297" i="1"/>
  <c r="J297" i="1"/>
  <c r="C298" i="1"/>
  <c r="H298" i="1"/>
  <c r="I298" i="1"/>
  <c r="J298" i="1"/>
  <c r="C299" i="1"/>
  <c r="H299" i="1"/>
  <c r="I299" i="1"/>
  <c r="J299" i="1"/>
  <c r="C300" i="1"/>
  <c r="H300" i="1"/>
  <c r="I300" i="1"/>
  <c r="J300" i="1"/>
  <c r="C301" i="1"/>
  <c r="H301" i="1"/>
  <c r="I301" i="1"/>
  <c r="J301" i="1"/>
  <c r="C302" i="1"/>
  <c r="H302" i="1"/>
  <c r="I302" i="1"/>
  <c r="J302" i="1"/>
  <c r="C303" i="1"/>
  <c r="H303" i="1"/>
  <c r="I303" i="1"/>
  <c r="J303" i="1"/>
  <c r="C304" i="1"/>
  <c r="H304" i="1"/>
  <c r="I304" i="1"/>
  <c r="J304" i="1"/>
  <c r="C305" i="1"/>
  <c r="H305" i="1"/>
  <c r="I305" i="1"/>
  <c r="J305" i="1"/>
  <c r="C306" i="1"/>
  <c r="H306" i="1"/>
  <c r="I306" i="1"/>
  <c r="J306" i="1"/>
  <c r="C307" i="1"/>
  <c r="H307" i="1"/>
  <c r="I307" i="1"/>
  <c r="J307" i="1"/>
  <c r="C308" i="1"/>
  <c r="H308" i="1"/>
  <c r="I308" i="1"/>
  <c r="J308" i="1"/>
  <c r="C309" i="1"/>
  <c r="H309" i="1"/>
  <c r="I309" i="1"/>
  <c r="J309" i="1"/>
  <c r="C310" i="1"/>
  <c r="H310" i="1"/>
  <c r="I310" i="1"/>
  <c r="J310" i="1"/>
  <c r="C311" i="1"/>
  <c r="H311" i="1"/>
  <c r="I311" i="1"/>
  <c r="J311" i="1"/>
  <c r="C312" i="1"/>
  <c r="H312" i="1"/>
  <c r="I312" i="1"/>
  <c r="J312" i="1"/>
  <c r="C313" i="1"/>
  <c r="H313" i="1"/>
  <c r="I313" i="1"/>
  <c r="J313" i="1"/>
  <c r="C314" i="1"/>
  <c r="H314" i="1"/>
  <c r="I314" i="1"/>
  <c r="J314" i="1"/>
  <c r="C315" i="1"/>
  <c r="H315" i="1"/>
  <c r="I315" i="1"/>
  <c r="J315" i="1"/>
  <c r="C316" i="1"/>
  <c r="H316" i="1"/>
  <c r="I316" i="1"/>
  <c r="J316" i="1"/>
  <c r="C317" i="1"/>
  <c r="H317" i="1"/>
  <c r="I317" i="1"/>
  <c r="J317" i="1"/>
  <c r="C318" i="1"/>
  <c r="H318" i="1"/>
  <c r="I318" i="1"/>
  <c r="J318" i="1"/>
  <c r="C319" i="1"/>
  <c r="H319" i="1"/>
  <c r="I319" i="1"/>
  <c r="J319" i="1"/>
  <c r="C320" i="1"/>
  <c r="H320" i="1"/>
  <c r="I320" i="1"/>
  <c r="J320" i="1"/>
  <c r="C321" i="1"/>
  <c r="H321" i="1"/>
  <c r="I321" i="1"/>
  <c r="J321" i="1"/>
  <c r="C322" i="1"/>
  <c r="H322" i="1"/>
  <c r="I322" i="1"/>
  <c r="J322" i="1"/>
  <c r="C323" i="1"/>
  <c r="H323" i="1"/>
  <c r="I323" i="1"/>
  <c r="J323" i="1"/>
  <c r="C324" i="1"/>
  <c r="H324" i="1"/>
  <c r="I324" i="1"/>
  <c r="J324" i="1"/>
  <c r="C325" i="1"/>
  <c r="H325" i="1"/>
  <c r="I325" i="1"/>
  <c r="J325" i="1"/>
  <c r="C326" i="1"/>
  <c r="H326" i="1"/>
  <c r="I326" i="1"/>
  <c r="J326" i="1"/>
  <c r="C327" i="1"/>
  <c r="H327" i="1"/>
  <c r="I327" i="1"/>
  <c r="J327" i="1"/>
  <c r="C328" i="1"/>
  <c r="H328" i="1"/>
  <c r="I328" i="1"/>
  <c r="J328" i="1"/>
  <c r="C329" i="1"/>
  <c r="H329" i="1"/>
  <c r="I329" i="1"/>
  <c r="J329" i="1"/>
  <c r="C330" i="1"/>
  <c r="H330" i="1"/>
  <c r="I330" i="1"/>
  <c r="J330" i="1"/>
  <c r="C331" i="1"/>
  <c r="H331" i="1"/>
  <c r="I331" i="1"/>
  <c r="J331" i="1"/>
  <c r="C332" i="1"/>
  <c r="H332" i="1"/>
  <c r="I332" i="1"/>
  <c r="J332" i="1"/>
  <c r="C333" i="1"/>
  <c r="H333" i="1"/>
  <c r="I333" i="1"/>
  <c r="J333" i="1"/>
  <c r="C334" i="1"/>
  <c r="H334" i="1"/>
  <c r="I334" i="1"/>
  <c r="J334" i="1"/>
  <c r="C335" i="1"/>
  <c r="H335" i="1"/>
  <c r="I335" i="1"/>
  <c r="J335" i="1"/>
  <c r="C336" i="1"/>
  <c r="H336" i="1"/>
  <c r="I336" i="1"/>
  <c r="J336" i="1"/>
  <c r="C337" i="1"/>
  <c r="H337" i="1"/>
  <c r="I337" i="1"/>
  <c r="J337" i="1"/>
  <c r="C338" i="1"/>
  <c r="H338" i="1"/>
  <c r="I338" i="1"/>
  <c r="J338" i="1"/>
  <c r="C339" i="1"/>
  <c r="H339" i="1"/>
  <c r="I339" i="1"/>
  <c r="J339" i="1"/>
  <c r="C340" i="1"/>
  <c r="H340" i="1"/>
  <c r="I340" i="1"/>
  <c r="J340" i="1"/>
  <c r="C341" i="1"/>
  <c r="H341" i="1"/>
  <c r="I341" i="1"/>
  <c r="J341" i="1"/>
  <c r="C342" i="1"/>
  <c r="H342" i="1"/>
  <c r="I342" i="1"/>
  <c r="J342" i="1"/>
  <c r="C343" i="1"/>
  <c r="H343" i="1"/>
  <c r="I343" i="1"/>
  <c r="J343" i="1"/>
  <c r="C344" i="1"/>
  <c r="H344" i="1"/>
  <c r="I344" i="1"/>
  <c r="J344" i="1"/>
  <c r="C345" i="1"/>
  <c r="H345" i="1"/>
  <c r="I345" i="1"/>
  <c r="J345" i="1"/>
  <c r="C346" i="1"/>
  <c r="H346" i="1"/>
  <c r="I346" i="1"/>
  <c r="J346" i="1"/>
  <c r="C347" i="1"/>
  <c r="H347" i="1"/>
  <c r="I347" i="1"/>
  <c r="J347" i="1"/>
  <c r="C348" i="1"/>
  <c r="H348" i="1"/>
  <c r="I348" i="1"/>
  <c r="J348" i="1"/>
  <c r="C349" i="1"/>
  <c r="H349" i="1"/>
  <c r="I349" i="1"/>
  <c r="J349" i="1"/>
  <c r="C350" i="1"/>
  <c r="H350" i="1"/>
  <c r="I350" i="1"/>
  <c r="J350" i="1"/>
  <c r="C351" i="1"/>
  <c r="H351" i="1"/>
  <c r="I351" i="1"/>
  <c r="J351" i="1"/>
  <c r="C352" i="1"/>
  <c r="H352" i="1"/>
  <c r="I352" i="1"/>
  <c r="J352" i="1"/>
  <c r="C353" i="1"/>
  <c r="H353" i="1"/>
  <c r="I353" i="1"/>
  <c r="J353" i="1"/>
  <c r="C354" i="1"/>
  <c r="H354" i="1"/>
  <c r="I354" i="1"/>
  <c r="J354" i="1"/>
  <c r="C355" i="1"/>
  <c r="H355" i="1"/>
  <c r="I355" i="1"/>
  <c r="J355" i="1"/>
  <c r="C356" i="1"/>
  <c r="H356" i="1"/>
  <c r="I356" i="1"/>
  <c r="J356" i="1"/>
  <c r="C357" i="1"/>
  <c r="H357" i="1"/>
  <c r="I357" i="1"/>
  <c r="J357" i="1"/>
  <c r="C358" i="1"/>
  <c r="H358" i="1"/>
  <c r="I358" i="1"/>
  <c r="J358" i="1"/>
  <c r="C359" i="1"/>
  <c r="H359" i="1"/>
  <c r="I359" i="1"/>
  <c r="J359" i="1"/>
  <c r="C360" i="1"/>
  <c r="H360" i="1"/>
  <c r="I360" i="1"/>
  <c r="J360" i="1"/>
  <c r="C361" i="1"/>
  <c r="H361" i="1"/>
  <c r="I361" i="1"/>
  <c r="J361" i="1"/>
  <c r="C362" i="1"/>
  <c r="H362" i="1"/>
  <c r="I362" i="1"/>
  <c r="J362" i="1"/>
  <c r="C363" i="1"/>
  <c r="H363" i="1"/>
  <c r="I363" i="1"/>
  <c r="J363" i="1"/>
  <c r="C364" i="1"/>
  <c r="H364" i="1"/>
  <c r="I364" i="1"/>
  <c r="J364" i="1"/>
  <c r="C365" i="1"/>
  <c r="H365" i="1"/>
  <c r="I365" i="1"/>
  <c r="J365" i="1"/>
  <c r="C366" i="1"/>
  <c r="H366" i="1"/>
  <c r="I366" i="1"/>
  <c r="J366" i="1"/>
  <c r="C367" i="1"/>
  <c r="H367" i="1"/>
  <c r="I367" i="1"/>
  <c r="J367" i="1"/>
  <c r="C368" i="1"/>
  <c r="H368" i="1"/>
  <c r="I368" i="1"/>
  <c r="J368" i="1"/>
  <c r="C369" i="1"/>
  <c r="H369" i="1"/>
  <c r="I369" i="1"/>
  <c r="J369" i="1"/>
  <c r="C370" i="1"/>
  <c r="H370" i="1"/>
  <c r="I370" i="1"/>
  <c r="J370" i="1"/>
  <c r="C371" i="1"/>
  <c r="H371" i="1"/>
  <c r="I371" i="1"/>
  <c r="J371" i="1"/>
  <c r="C372" i="1"/>
  <c r="H372" i="1"/>
  <c r="I372" i="1"/>
  <c r="J372" i="1"/>
  <c r="C373" i="1"/>
  <c r="H373" i="1"/>
  <c r="I373" i="1"/>
  <c r="J373" i="1"/>
  <c r="C374" i="1"/>
  <c r="H374" i="1"/>
  <c r="I374" i="1"/>
  <c r="J374" i="1"/>
  <c r="C375" i="1"/>
  <c r="H375" i="1"/>
  <c r="I375" i="1"/>
  <c r="J375" i="1"/>
  <c r="C376" i="1"/>
  <c r="H376" i="1"/>
  <c r="I376" i="1"/>
  <c r="J376" i="1"/>
  <c r="C377" i="1"/>
  <c r="H377" i="1"/>
  <c r="I377" i="1"/>
  <c r="J377" i="1"/>
  <c r="C378" i="1"/>
  <c r="H378" i="1"/>
  <c r="I378" i="1"/>
  <c r="J378" i="1"/>
  <c r="C379" i="1"/>
  <c r="H379" i="1"/>
  <c r="I379" i="1"/>
  <c r="J379" i="1"/>
  <c r="C380" i="1"/>
  <c r="H380" i="1"/>
  <c r="I380" i="1"/>
  <c r="J380" i="1"/>
  <c r="C381" i="1"/>
  <c r="H381" i="1"/>
  <c r="I381" i="1"/>
  <c r="J381" i="1"/>
  <c r="C382" i="1"/>
  <c r="H382" i="1"/>
  <c r="I382" i="1"/>
  <c r="J382" i="1"/>
  <c r="C383" i="1"/>
  <c r="H383" i="1"/>
  <c r="I383" i="1"/>
  <c r="J383" i="1"/>
  <c r="C384" i="1"/>
  <c r="H384" i="1"/>
  <c r="I384" i="1"/>
  <c r="J384" i="1"/>
  <c r="C385" i="1"/>
  <c r="H385" i="1"/>
  <c r="I385" i="1"/>
  <c r="J385" i="1"/>
  <c r="C386" i="1"/>
  <c r="H386" i="1"/>
  <c r="I386" i="1"/>
  <c r="J386" i="1"/>
  <c r="C387" i="1"/>
  <c r="H387" i="1"/>
  <c r="I387" i="1"/>
  <c r="J387" i="1"/>
  <c r="C388" i="1"/>
  <c r="H388" i="1"/>
  <c r="I388" i="1"/>
  <c r="J388" i="1"/>
  <c r="C389" i="1"/>
  <c r="H389" i="1"/>
  <c r="I389" i="1"/>
  <c r="J389" i="1"/>
  <c r="C390" i="1"/>
  <c r="H390" i="1"/>
  <c r="I390" i="1"/>
  <c r="J390" i="1"/>
  <c r="C391" i="1"/>
  <c r="H391" i="1"/>
  <c r="I391" i="1"/>
  <c r="J391" i="1"/>
  <c r="C392" i="1"/>
  <c r="H392" i="1"/>
  <c r="I392" i="1"/>
  <c r="J392" i="1"/>
  <c r="C393" i="1"/>
  <c r="H393" i="1"/>
  <c r="I393" i="1"/>
  <c r="J393" i="1"/>
  <c r="C394" i="1"/>
  <c r="H394" i="1"/>
  <c r="I394" i="1"/>
  <c r="J394" i="1"/>
  <c r="C395" i="1"/>
  <c r="H395" i="1"/>
  <c r="I395" i="1"/>
  <c r="J395" i="1"/>
  <c r="C396" i="1"/>
  <c r="H396" i="1"/>
  <c r="I396" i="1"/>
  <c r="J396" i="1"/>
  <c r="C397" i="1"/>
  <c r="H397" i="1"/>
  <c r="I397" i="1"/>
  <c r="J397" i="1"/>
  <c r="C398" i="1"/>
  <c r="H398" i="1"/>
  <c r="I398" i="1"/>
  <c r="J398" i="1"/>
  <c r="C399" i="1"/>
  <c r="H399" i="1"/>
  <c r="I399" i="1"/>
  <c r="J399" i="1"/>
  <c r="C400" i="1"/>
  <c r="H400" i="1"/>
  <c r="I400" i="1"/>
  <c r="J400" i="1"/>
  <c r="C401" i="1"/>
  <c r="H401" i="1"/>
  <c r="I401" i="1"/>
  <c r="J401" i="1"/>
  <c r="C402" i="1"/>
  <c r="H402" i="1"/>
  <c r="I402" i="1"/>
  <c r="J402" i="1"/>
  <c r="C403" i="1"/>
  <c r="H403" i="1"/>
  <c r="I403" i="1"/>
  <c r="J403" i="1"/>
  <c r="C404" i="1"/>
  <c r="H404" i="1"/>
  <c r="I404" i="1"/>
  <c r="J404" i="1"/>
  <c r="C405" i="1"/>
  <c r="H405" i="1"/>
  <c r="I405" i="1"/>
  <c r="J405" i="1"/>
  <c r="C406" i="1"/>
  <c r="H406" i="1"/>
  <c r="I406" i="1"/>
  <c r="J406" i="1"/>
  <c r="C407" i="1"/>
  <c r="H407" i="1"/>
  <c r="I407" i="1"/>
  <c r="J407" i="1"/>
  <c r="C408" i="1"/>
  <c r="H408" i="1"/>
  <c r="I408" i="1"/>
  <c r="J408" i="1"/>
  <c r="C409" i="1"/>
  <c r="H409" i="1"/>
  <c r="I409" i="1"/>
  <c r="J409" i="1"/>
  <c r="C410" i="1"/>
  <c r="H410" i="1"/>
  <c r="I410" i="1"/>
  <c r="J410" i="1"/>
  <c r="C411" i="1"/>
  <c r="H411" i="1"/>
  <c r="I411" i="1"/>
  <c r="J411" i="1"/>
  <c r="C412" i="1"/>
  <c r="H412" i="1"/>
  <c r="I412" i="1"/>
  <c r="J412" i="1"/>
  <c r="C413" i="1"/>
  <c r="H413" i="1"/>
  <c r="I413" i="1"/>
  <c r="J413" i="1"/>
  <c r="C414" i="1"/>
  <c r="H414" i="1"/>
  <c r="I414" i="1"/>
  <c r="J414" i="1"/>
  <c r="C415" i="1"/>
  <c r="H415" i="1"/>
  <c r="I415" i="1"/>
  <c r="J415" i="1"/>
  <c r="C416" i="1"/>
  <c r="H416" i="1"/>
  <c r="I416" i="1"/>
  <c r="J416" i="1"/>
  <c r="C417" i="1"/>
  <c r="H417" i="1"/>
  <c r="I417" i="1"/>
  <c r="J417" i="1"/>
  <c r="C418" i="1"/>
  <c r="H418" i="1"/>
  <c r="I418" i="1"/>
  <c r="J418" i="1"/>
  <c r="C419" i="1"/>
  <c r="H419" i="1"/>
  <c r="I419" i="1"/>
  <c r="J419" i="1"/>
  <c r="C420" i="1"/>
  <c r="H420" i="1"/>
  <c r="I420" i="1"/>
  <c r="J420" i="1"/>
  <c r="C421" i="1"/>
  <c r="H421" i="1"/>
  <c r="I421" i="1"/>
  <c r="J421" i="1"/>
  <c r="C422" i="1"/>
  <c r="H422" i="1"/>
  <c r="I422" i="1"/>
  <c r="J422" i="1"/>
  <c r="C423" i="1"/>
  <c r="H423" i="1"/>
  <c r="I423" i="1"/>
  <c r="J423" i="1"/>
  <c r="C424" i="1"/>
  <c r="H424" i="1"/>
  <c r="I424" i="1"/>
  <c r="J424" i="1"/>
  <c r="C425" i="1"/>
  <c r="H425" i="1"/>
  <c r="I425" i="1"/>
  <c r="J425" i="1"/>
  <c r="C426" i="1"/>
  <c r="H426" i="1"/>
  <c r="I426" i="1"/>
  <c r="J426" i="1"/>
  <c r="C427" i="1"/>
  <c r="H427" i="1"/>
  <c r="I427" i="1"/>
  <c r="J427" i="1"/>
  <c r="C428" i="1"/>
  <c r="H428" i="1"/>
  <c r="I428" i="1"/>
  <c r="J428" i="1"/>
  <c r="C429" i="1"/>
  <c r="H429" i="1"/>
  <c r="I429" i="1"/>
  <c r="J429" i="1"/>
  <c r="C430" i="1"/>
  <c r="H430" i="1"/>
  <c r="I430" i="1"/>
  <c r="J430" i="1"/>
  <c r="C431" i="1"/>
  <c r="H431" i="1"/>
  <c r="I431" i="1"/>
  <c r="J431" i="1"/>
  <c r="C432" i="1"/>
  <c r="H432" i="1"/>
  <c r="I432" i="1"/>
  <c r="J432" i="1"/>
  <c r="C433" i="1"/>
  <c r="H433" i="1"/>
  <c r="I433" i="1"/>
  <c r="J433" i="1"/>
  <c r="C434" i="1"/>
  <c r="H434" i="1"/>
  <c r="I434" i="1"/>
  <c r="J434" i="1"/>
  <c r="C435" i="1"/>
  <c r="H435" i="1"/>
  <c r="I435" i="1"/>
  <c r="J435" i="1"/>
  <c r="C436" i="1"/>
  <c r="H436" i="1"/>
  <c r="I436" i="1"/>
  <c r="J436" i="1"/>
  <c r="C437" i="1"/>
  <c r="H437" i="1"/>
  <c r="I437" i="1"/>
  <c r="J437" i="1"/>
  <c r="C438" i="1"/>
  <c r="H438" i="1"/>
  <c r="I438" i="1"/>
  <c r="J438" i="1"/>
  <c r="C439" i="1"/>
  <c r="H439" i="1"/>
  <c r="I439" i="1"/>
  <c r="J439" i="1"/>
  <c r="C440" i="1"/>
  <c r="H440" i="1"/>
  <c r="I440" i="1"/>
  <c r="J440" i="1"/>
  <c r="C441" i="1"/>
  <c r="H441" i="1"/>
  <c r="I441" i="1"/>
  <c r="J441" i="1"/>
  <c r="C442" i="1"/>
  <c r="H442" i="1"/>
  <c r="I442" i="1"/>
  <c r="J442" i="1"/>
  <c r="C443" i="1"/>
  <c r="H443" i="1"/>
  <c r="I443" i="1"/>
  <c r="J443" i="1"/>
  <c r="C444" i="1"/>
  <c r="H444" i="1"/>
  <c r="I444" i="1"/>
  <c r="J444" i="1"/>
  <c r="C445" i="1"/>
  <c r="H445" i="1"/>
  <c r="I445" i="1"/>
  <c r="J445" i="1"/>
  <c r="C446" i="1"/>
  <c r="H446" i="1"/>
  <c r="I446" i="1"/>
  <c r="J446" i="1"/>
  <c r="C447" i="1"/>
  <c r="H447" i="1"/>
  <c r="I447" i="1"/>
  <c r="J447" i="1"/>
  <c r="C448" i="1"/>
  <c r="H448" i="1"/>
  <c r="I448" i="1"/>
  <c r="J448" i="1"/>
  <c r="C449" i="1"/>
  <c r="H449" i="1"/>
  <c r="I449" i="1"/>
  <c r="J449" i="1"/>
  <c r="C450" i="1"/>
  <c r="H450" i="1"/>
  <c r="I450" i="1"/>
  <c r="J450" i="1"/>
  <c r="C451" i="1"/>
  <c r="H451" i="1"/>
  <c r="I451" i="1"/>
  <c r="J451" i="1"/>
  <c r="C452" i="1"/>
  <c r="H452" i="1"/>
  <c r="I452" i="1"/>
  <c r="J452" i="1"/>
  <c r="C453" i="1"/>
  <c r="H453" i="1"/>
  <c r="I453" i="1"/>
  <c r="J453" i="1"/>
  <c r="C454" i="1"/>
  <c r="H454" i="1"/>
  <c r="I454" i="1"/>
  <c r="J454" i="1"/>
  <c r="C455" i="1"/>
  <c r="H455" i="1"/>
  <c r="I455" i="1"/>
  <c r="J455" i="1"/>
  <c r="C456" i="1"/>
  <c r="H456" i="1"/>
  <c r="I456" i="1"/>
  <c r="J456" i="1"/>
  <c r="C457" i="1"/>
  <c r="H457" i="1"/>
  <c r="I457" i="1"/>
  <c r="J457" i="1"/>
  <c r="C458" i="1"/>
  <c r="H458" i="1"/>
  <c r="I458" i="1"/>
  <c r="J458" i="1"/>
  <c r="C459" i="1"/>
  <c r="H459" i="1"/>
  <c r="I459" i="1"/>
  <c r="J459" i="1"/>
  <c r="C460" i="1"/>
  <c r="H460" i="1"/>
  <c r="I460" i="1"/>
  <c r="J460" i="1"/>
  <c r="C461" i="1"/>
  <c r="H461" i="1"/>
  <c r="I461" i="1"/>
  <c r="J461" i="1"/>
  <c r="C462" i="1"/>
  <c r="H462" i="1"/>
  <c r="I462" i="1"/>
  <c r="J462" i="1"/>
  <c r="C463" i="1"/>
  <c r="H463" i="1"/>
  <c r="I463" i="1"/>
  <c r="J463" i="1"/>
  <c r="C464" i="1"/>
  <c r="H464" i="1"/>
  <c r="I464" i="1"/>
  <c r="J464" i="1"/>
  <c r="C465" i="1"/>
  <c r="H465" i="1"/>
  <c r="I465" i="1"/>
  <c r="J465" i="1"/>
  <c r="C466" i="1"/>
  <c r="H466" i="1"/>
  <c r="I466" i="1"/>
  <c r="J466" i="1"/>
  <c r="C467" i="1"/>
  <c r="H467" i="1"/>
  <c r="I467" i="1"/>
  <c r="J467" i="1"/>
  <c r="C468" i="1"/>
  <c r="H468" i="1"/>
  <c r="I468" i="1"/>
  <c r="J468" i="1"/>
  <c r="C469" i="1"/>
  <c r="H469" i="1"/>
  <c r="I469" i="1"/>
  <c r="J469" i="1"/>
  <c r="C470" i="1"/>
  <c r="H470" i="1"/>
  <c r="I470" i="1"/>
  <c r="J470" i="1"/>
  <c r="C471" i="1"/>
  <c r="H471" i="1"/>
  <c r="I471" i="1"/>
  <c r="J471" i="1"/>
  <c r="C472" i="1"/>
  <c r="H472" i="1"/>
  <c r="I472" i="1"/>
  <c r="J472" i="1"/>
  <c r="C473" i="1"/>
  <c r="H473" i="1"/>
  <c r="I473" i="1"/>
  <c r="J473" i="1"/>
  <c r="C474" i="1"/>
  <c r="H474" i="1"/>
  <c r="I474" i="1"/>
  <c r="J474" i="1"/>
  <c r="C475" i="1"/>
  <c r="H475" i="1"/>
  <c r="I475" i="1"/>
  <c r="J475" i="1"/>
  <c r="C476" i="1"/>
  <c r="H476" i="1"/>
  <c r="I476" i="1"/>
  <c r="J476" i="1"/>
  <c r="C477" i="1"/>
  <c r="H477" i="1"/>
  <c r="I477" i="1"/>
  <c r="J477" i="1"/>
  <c r="C478" i="1"/>
  <c r="H478" i="1"/>
  <c r="I478" i="1"/>
  <c r="J478" i="1"/>
  <c r="C479" i="1"/>
  <c r="H479" i="1"/>
  <c r="I479" i="1"/>
  <c r="J479" i="1"/>
  <c r="C480" i="1"/>
  <c r="H480" i="1"/>
  <c r="I480" i="1"/>
  <c r="J480" i="1"/>
  <c r="C481" i="1"/>
  <c r="H481" i="1"/>
  <c r="I481" i="1"/>
  <c r="J481" i="1"/>
  <c r="C482" i="1"/>
  <c r="H482" i="1"/>
  <c r="I482" i="1"/>
  <c r="J482" i="1"/>
  <c r="C483" i="1"/>
  <c r="H483" i="1"/>
  <c r="I483" i="1"/>
  <c r="J483" i="1"/>
  <c r="C484" i="1"/>
  <c r="H484" i="1"/>
  <c r="I484" i="1"/>
  <c r="J484" i="1"/>
  <c r="C485" i="1"/>
  <c r="H485" i="1"/>
  <c r="I485" i="1"/>
  <c r="J485" i="1"/>
  <c r="C486" i="1"/>
  <c r="H486" i="1"/>
  <c r="I486" i="1"/>
  <c r="J486" i="1"/>
  <c r="C487" i="1"/>
  <c r="H487" i="1"/>
  <c r="I487" i="1"/>
  <c r="J487" i="1"/>
  <c r="C488" i="1"/>
  <c r="H488" i="1"/>
  <c r="I488" i="1"/>
  <c r="J488" i="1"/>
  <c r="C489" i="1"/>
  <c r="H489" i="1"/>
  <c r="I489" i="1"/>
  <c r="J489" i="1"/>
  <c r="C490" i="1"/>
  <c r="H490" i="1"/>
  <c r="I490" i="1"/>
  <c r="J490" i="1"/>
  <c r="C491" i="1"/>
  <c r="H491" i="1"/>
  <c r="I491" i="1"/>
  <c r="J491" i="1"/>
  <c r="C492" i="1"/>
  <c r="H492" i="1"/>
  <c r="I492" i="1"/>
  <c r="J492" i="1"/>
  <c r="C493" i="1"/>
  <c r="H493" i="1"/>
  <c r="I493" i="1"/>
  <c r="J493" i="1"/>
  <c r="C494" i="1"/>
  <c r="H494" i="1"/>
  <c r="I494" i="1"/>
  <c r="J494" i="1"/>
  <c r="C495" i="1"/>
  <c r="H495" i="1"/>
  <c r="I495" i="1"/>
  <c r="J495" i="1"/>
  <c r="C496" i="1"/>
  <c r="H496" i="1"/>
  <c r="I496" i="1"/>
  <c r="J496" i="1"/>
  <c r="C497" i="1"/>
  <c r="H497" i="1"/>
  <c r="I497" i="1"/>
  <c r="J497" i="1"/>
  <c r="C498" i="1"/>
  <c r="H498" i="1"/>
  <c r="I498" i="1"/>
  <c r="J498" i="1"/>
  <c r="C499" i="1"/>
  <c r="H499" i="1"/>
  <c r="I499" i="1"/>
  <c r="J499" i="1"/>
  <c r="C500" i="1"/>
  <c r="H500" i="1"/>
  <c r="I500" i="1"/>
  <c r="J500" i="1"/>
  <c r="C501" i="1"/>
  <c r="H501" i="1"/>
  <c r="I501" i="1"/>
  <c r="J501" i="1"/>
  <c r="C502" i="1"/>
  <c r="H502" i="1"/>
  <c r="I502" i="1"/>
  <c r="J502" i="1"/>
  <c r="C503" i="1"/>
  <c r="H503" i="1"/>
  <c r="I503" i="1"/>
  <c r="J503" i="1"/>
  <c r="C504" i="1"/>
  <c r="H504" i="1"/>
  <c r="I504" i="1"/>
  <c r="J504" i="1"/>
  <c r="C505" i="1"/>
  <c r="H505" i="1"/>
  <c r="I505" i="1"/>
  <c r="J505" i="1"/>
  <c r="C506" i="1"/>
  <c r="H506" i="1"/>
  <c r="I506" i="1"/>
  <c r="J506" i="1"/>
  <c r="C507" i="1"/>
  <c r="H507" i="1"/>
  <c r="I507" i="1"/>
  <c r="J507" i="1"/>
  <c r="C508" i="1"/>
  <c r="H508" i="1"/>
  <c r="I508" i="1"/>
  <c r="J508" i="1"/>
  <c r="C509" i="1"/>
  <c r="H509" i="1"/>
  <c r="I509" i="1"/>
  <c r="J509" i="1"/>
  <c r="C510" i="1"/>
  <c r="H510" i="1"/>
  <c r="I510" i="1"/>
  <c r="J510" i="1"/>
  <c r="C511" i="1"/>
  <c r="H511" i="1"/>
  <c r="I511" i="1"/>
  <c r="J511" i="1"/>
  <c r="C512" i="1"/>
  <c r="H512" i="1"/>
  <c r="I512" i="1"/>
  <c r="J512" i="1"/>
  <c r="C513" i="1"/>
  <c r="H513" i="1"/>
  <c r="I513" i="1"/>
  <c r="J513" i="1"/>
  <c r="C514" i="1"/>
  <c r="H514" i="1"/>
  <c r="I514" i="1"/>
  <c r="J514" i="1"/>
  <c r="C515" i="1"/>
  <c r="H515" i="1"/>
  <c r="I515" i="1"/>
  <c r="J515" i="1"/>
  <c r="C516" i="1"/>
  <c r="H516" i="1"/>
  <c r="I516" i="1"/>
  <c r="J516" i="1"/>
  <c r="C517" i="1"/>
  <c r="H517" i="1"/>
  <c r="I517" i="1"/>
  <c r="J517" i="1"/>
  <c r="C518" i="1"/>
  <c r="H518" i="1"/>
  <c r="I518" i="1"/>
  <c r="J518" i="1"/>
  <c r="C519" i="1"/>
  <c r="H519" i="1"/>
  <c r="I519" i="1"/>
  <c r="J519" i="1"/>
  <c r="C520" i="1"/>
  <c r="H520" i="1"/>
  <c r="I520" i="1"/>
  <c r="J520" i="1"/>
  <c r="C521" i="1"/>
  <c r="H521" i="1"/>
  <c r="I521" i="1"/>
  <c r="J521" i="1"/>
  <c r="C522" i="1"/>
  <c r="H522" i="1"/>
  <c r="I522" i="1"/>
  <c r="J522" i="1"/>
  <c r="C523" i="1"/>
  <c r="H523" i="1"/>
  <c r="I523" i="1"/>
  <c r="J523" i="1"/>
  <c r="C524" i="1"/>
  <c r="H524" i="1"/>
  <c r="I524" i="1"/>
  <c r="J524" i="1"/>
  <c r="C525" i="1"/>
  <c r="H525" i="1"/>
  <c r="I525" i="1"/>
  <c r="J525" i="1"/>
  <c r="C526" i="1"/>
  <c r="H526" i="1"/>
  <c r="I526" i="1"/>
  <c r="J526" i="1"/>
  <c r="C527" i="1"/>
  <c r="H527" i="1"/>
  <c r="I527" i="1"/>
  <c r="J527" i="1"/>
  <c r="C528" i="1"/>
  <c r="H528" i="1"/>
  <c r="I528" i="1"/>
  <c r="J528" i="1"/>
  <c r="C529" i="1"/>
  <c r="H529" i="1"/>
  <c r="I529" i="1"/>
  <c r="J529" i="1"/>
  <c r="C530" i="1"/>
  <c r="H530" i="1"/>
  <c r="I530" i="1"/>
  <c r="J530" i="1"/>
  <c r="C531" i="1"/>
  <c r="H531" i="1"/>
  <c r="I531" i="1"/>
  <c r="J531" i="1"/>
  <c r="C532" i="1"/>
  <c r="H532" i="1"/>
  <c r="I532" i="1"/>
  <c r="J532" i="1"/>
  <c r="C533" i="1"/>
  <c r="H533" i="1"/>
  <c r="I533" i="1"/>
  <c r="J533" i="1"/>
  <c r="C534" i="1"/>
  <c r="H534" i="1"/>
  <c r="I534" i="1"/>
  <c r="J534" i="1"/>
  <c r="C535" i="1"/>
  <c r="H535" i="1"/>
  <c r="I535" i="1"/>
  <c r="J535" i="1"/>
  <c r="C536" i="1"/>
  <c r="H536" i="1"/>
  <c r="I536" i="1"/>
  <c r="J536" i="1"/>
  <c r="C537" i="1"/>
  <c r="H537" i="1"/>
  <c r="I537" i="1"/>
  <c r="J537" i="1"/>
  <c r="C538" i="1"/>
  <c r="H538" i="1"/>
  <c r="I538" i="1"/>
  <c r="J538" i="1"/>
  <c r="C539" i="1"/>
  <c r="H539" i="1"/>
  <c r="I539" i="1"/>
  <c r="J539" i="1"/>
  <c r="C540" i="1"/>
  <c r="H540" i="1"/>
  <c r="I540" i="1"/>
  <c r="J540" i="1"/>
  <c r="C541" i="1"/>
  <c r="H541" i="1"/>
  <c r="I541" i="1"/>
  <c r="J541" i="1"/>
  <c r="C542" i="1"/>
  <c r="H542" i="1"/>
  <c r="I542" i="1"/>
  <c r="J542" i="1"/>
  <c r="C543" i="1"/>
  <c r="H543" i="1"/>
  <c r="I543" i="1"/>
  <c r="J543" i="1"/>
  <c r="C544" i="1"/>
  <c r="H544" i="1"/>
  <c r="I544" i="1"/>
  <c r="J544" i="1"/>
  <c r="C545" i="1"/>
  <c r="H545" i="1"/>
  <c r="I545" i="1"/>
  <c r="J545" i="1"/>
  <c r="C546" i="1"/>
  <c r="H546" i="1"/>
  <c r="I546" i="1"/>
  <c r="J546" i="1"/>
  <c r="C547" i="1"/>
  <c r="H547" i="1"/>
  <c r="I547" i="1"/>
  <c r="J547" i="1"/>
  <c r="C548" i="1"/>
  <c r="H548" i="1"/>
  <c r="I548" i="1"/>
  <c r="J548" i="1"/>
  <c r="C549" i="1"/>
  <c r="H549" i="1"/>
  <c r="I549" i="1"/>
  <c r="J549" i="1"/>
  <c r="C550" i="1"/>
  <c r="H550" i="1"/>
  <c r="I550" i="1"/>
  <c r="J550" i="1"/>
  <c r="C551" i="1"/>
  <c r="H551" i="1"/>
  <c r="I551" i="1"/>
  <c r="J551" i="1"/>
  <c r="C552" i="1"/>
  <c r="H552" i="1"/>
  <c r="I552" i="1"/>
  <c r="J552" i="1"/>
  <c r="C553" i="1"/>
  <c r="H553" i="1"/>
  <c r="I553" i="1"/>
  <c r="J553" i="1"/>
  <c r="C554" i="1"/>
  <c r="H554" i="1"/>
  <c r="I554" i="1"/>
  <c r="J554" i="1"/>
  <c r="C555" i="1"/>
  <c r="H555" i="1"/>
  <c r="I555" i="1"/>
  <c r="J555" i="1"/>
  <c r="C556" i="1"/>
  <c r="H556" i="1"/>
  <c r="I556" i="1"/>
  <c r="J556" i="1"/>
  <c r="C557" i="1"/>
  <c r="H557" i="1"/>
  <c r="I557" i="1"/>
  <c r="J557" i="1"/>
  <c r="C558" i="1"/>
  <c r="H558" i="1"/>
  <c r="I558" i="1"/>
  <c r="J558" i="1"/>
  <c r="C559" i="1"/>
  <c r="H559" i="1"/>
  <c r="I559" i="1"/>
  <c r="J559" i="1"/>
  <c r="C560" i="1"/>
  <c r="H560" i="1"/>
  <c r="I560" i="1"/>
  <c r="J560" i="1"/>
  <c r="C561" i="1"/>
  <c r="H561" i="1"/>
  <c r="I561" i="1"/>
  <c r="J561" i="1"/>
  <c r="C562" i="1"/>
  <c r="H562" i="1"/>
  <c r="I562" i="1"/>
  <c r="J562" i="1"/>
  <c r="C563" i="1"/>
  <c r="H563" i="1"/>
  <c r="I563" i="1"/>
  <c r="J563" i="1"/>
  <c r="C564" i="1"/>
  <c r="H564" i="1"/>
  <c r="I564" i="1"/>
  <c r="J564" i="1"/>
  <c r="C565" i="1"/>
  <c r="H565" i="1"/>
  <c r="I565" i="1"/>
  <c r="J565" i="1"/>
  <c r="C566" i="1"/>
  <c r="H566" i="1"/>
  <c r="I566" i="1"/>
  <c r="J566" i="1"/>
  <c r="C567" i="1"/>
  <c r="H567" i="1"/>
  <c r="I567" i="1"/>
  <c r="J567" i="1"/>
  <c r="C568" i="1"/>
  <c r="H568" i="1"/>
  <c r="I568" i="1"/>
  <c r="J568" i="1"/>
  <c r="C569" i="1"/>
  <c r="H569" i="1"/>
  <c r="I569" i="1"/>
  <c r="J569" i="1"/>
  <c r="C570" i="1"/>
  <c r="H570" i="1"/>
  <c r="I570" i="1"/>
  <c r="J570" i="1"/>
  <c r="C571" i="1"/>
  <c r="H571" i="1"/>
  <c r="I571" i="1"/>
  <c r="J571" i="1"/>
  <c r="C572" i="1"/>
  <c r="H572" i="1"/>
  <c r="I572" i="1"/>
  <c r="J572" i="1"/>
  <c r="C573" i="1"/>
  <c r="H573" i="1"/>
  <c r="I573" i="1"/>
  <c r="J573" i="1"/>
  <c r="C574" i="1"/>
  <c r="H574" i="1"/>
  <c r="I574" i="1"/>
  <c r="J574" i="1"/>
  <c r="C575" i="1"/>
  <c r="H575" i="1"/>
  <c r="I575" i="1"/>
  <c r="J575" i="1"/>
  <c r="C576" i="1"/>
  <c r="H576" i="1"/>
  <c r="I576" i="1"/>
  <c r="J576" i="1"/>
  <c r="C577" i="1"/>
  <c r="H577" i="1"/>
  <c r="I577" i="1"/>
  <c r="J577" i="1"/>
  <c r="C578" i="1"/>
  <c r="H578" i="1"/>
  <c r="I578" i="1"/>
  <c r="J578" i="1"/>
  <c r="C579" i="1"/>
  <c r="H579" i="1"/>
  <c r="I579" i="1"/>
  <c r="J579" i="1"/>
  <c r="C580" i="1"/>
  <c r="H580" i="1"/>
  <c r="I580" i="1"/>
  <c r="J580" i="1"/>
  <c r="C581" i="1"/>
  <c r="H581" i="1"/>
  <c r="I581" i="1"/>
  <c r="J581" i="1"/>
  <c r="C582" i="1"/>
  <c r="H582" i="1"/>
  <c r="I582" i="1"/>
  <c r="J582" i="1"/>
  <c r="H583" i="1"/>
  <c r="I583" i="1"/>
  <c r="J583" i="1"/>
  <c r="C584" i="1"/>
  <c r="H584" i="1"/>
  <c r="I584" i="1"/>
  <c r="J584" i="1"/>
  <c r="C585" i="1"/>
  <c r="H585" i="1"/>
  <c r="I585" i="1"/>
  <c r="J585" i="1"/>
  <c r="C586" i="1"/>
  <c r="H586" i="1"/>
  <c r="I586" i="1"/>
  <c r="J586" i="1"/>
  <c r="C587" i="1"/>
  <c r="H587" i="1"/>
  <c r="I587" i="1"/>
  <c r="J587" i="1"/>
  <c r="C588" i="1"/>
  <c r="H588" i="1"/>
  <c r="I588" i="1"/>
  <c r="J588" i="1"/>
  <c r="C589" i="1"/>
  <c r="H589" i="1"/>
  <c r="I589" i="1"/>
  <c r="J589" i="1"/>
  <c r="C590" i="1"/>
  <c r="H590" i="1"/>
  <c r="I590" i="1"/>
  <c r="J590" i="1"/>
  <c r="C591" i="1"/>
  <c r="H591" i="1"/>
  <c r="I591" i="1"/>
  <c r="J591" i="1"/>
  <c r="C592" i="1"/>
  <c r="H592" i="1"/>
  <c r="I592" i="1"/>
  <c r="J592" i="1"/>
  <c r="C593" i="1"/>
  <c r="H593" i="1"/>
  <c r="I593" i="1"/>
  <c r="J593" i="1"/>
  <c r="C594" i="1"/>
  <c r="H594" i="1"/>
  <c r="I594" i="1"/>
  <c r="J594" i="1"/>
  <c r="C595" i="1"/>
  <c r="H595" i="1"/>
  <c r="I595" i="1"/>
  <c r="J595" i="1"/>
  <c r="C596" i="1"/>
  <c r="H596" i="1"/>
  <c r="I596" i="1"/>
  <c r="J596" i="1"/>
  <c r="C597" i="1"/>
  <c r="H597" i="1"/>
  <c r="I597" i="1"/>
  <c r="J597" i="1"/>
  <c r="C598" i="1"/>
  <c r="H598" i="1"/>
  <c r="I598" i="1"/>
  <c r="J598" i="1"/>
  <c r="C599" i="1"/>
  <c r="H599" i="1"/>
  <c r="I599" i="1"/>
  <c r="J599" i="1"/>
  <c r="C600" i="1"/>
  <c r="H600" i="1"/>
  <c r="I600" i="1"/>
  <c r="J600" i="1"/>
  <c r="C601" i="1"/>
  <c r="H601" i="1"/>
  <c r="I601" i="1"/>
  <c r="J601" i="1"/>
  <c r="C602" i="1"/>
  <c r="H602" i="1"/>
  <c r="I602" i="1"/>
  <c r="J602" i="1"/>
  <c r="C603" i="1"/>
  <c r="H603" i="1"/>
  <c r="I603" i="1"/>
  <c r="J603" i="1"/>
  <c r="C604" i="1"/>
  <c r="H604" i="1"/>
  <c r="I604" i="1"/>
  <c r="J604" i="1"/>
  <c r="C605" i="1"/>
  <c r="H605" i="1"/>
  <c r="I605" i="1"/>
  <c r="J605" i="1"/>
  <c r="C606" i="1"/>
  <c r="H606" i="1"/>
  <c r="I606" i="1"/>
  <c r="J606" i="1"/>
  <c r="C607" i="1"/>
  <c r="H607" i="1"/>
  <c r="I607" i="1"/>
  <c r="J607" i="1"/>
  <c r="C608" i="1"/>
  <c r="H608" i="1"/>
  <c r="I608" i="1"/>
  <c r="J608" i="1"/>
  <c r="C609" i="1"/>
  <c r="H609" i="1"/>
  <c r="I609" i="1"/>
  <c r="J609" i="1"/>
  <c r="C610" i="1"/>
  <c r="H610" i="1"/>
  <c r="I610" i="1"/>
  <c r="J610" i="1"/>
  <c r="C611" i="1"/>
  <c r="H611" i="1"/>
  <c r="I611" i="1"/>
  <c r="J611" i="1"/>
  <c r="C612" i="1"/>
  <c r="H612" i="1"/>
  <c r="I612" i="1"/>
  <c r="J612" i="1"/>
  <c r="C613" i="1"/>
  <c r="H613" i="1"/>
  <c r="I613" i="1"/>
  <c r="J613" i="1"/>
  <c r="C614" i="1"/>
  <c r="H614" i="1"/>
  <c r="I614" i="1"/>
  <c r="J614" i="1"/>
  <c r="C615" i="1"/>
  <c r="H615" i="1"/>
  <c r="I615" i="1"/>
  <c r="J615" i="1"/>
  <c r="C616" i="1"/>
  <c r="H616" i="1"/>
  <c r="I616" i="1"/>
  <c r="J616" i="1"/>
  <c r="C617" i="1"/>
  <c r="H617" i="1"/>
  <c r="I617" i="1"/>
  <c r="J617" i="1"/>
  <c r="C618" i="1"/>
  <c r="H618" i="1"/>
  <c r="I618" i="1"/>
  <c r="J618" i="1"/>
  <c r="C619" i="1"/>
  <c r="H619" i="1"/>
  <c r="I619" i="1"/>
  <c r="J619" i="1"/>
  <c r="C620" i="1"/>
  <c r="H620" i="1"/>
  <c r="I620" i="1"/>
  <c r="J620" i="1"/>
  <c r="C621" i="1"/>
  <c r="H621" i="1"/>
  <c r="I621" i="1"/>
  <c r="J621" i="1"/>
  <c r="C622" i="1"/>
  <c r="H622" i="1"/>
  <c r="I622" i="1"/>
  <c r="J622" i="1"/>
  <c r="C623" i="1"/>
  <c r="H623" i="1"/>
  <c r="I623" i="1"/>
  <c r="J623" i="1"/>
  <c r="C624" i="1"/>
  <c r="H624" i="1"/>
  <c r="I624" i="1"/>
  <c r="J624" i="1"/>
  <c r="C625" i="1"/>
  <c r="H625" i="1"/>
  <c r="I625" i="1"/>
  <c r="J625" i="1"/>
  <c r="C626" i="1"/>
  <c r="H626" i="1"/>
  <c r="I626" i="1"/>
  <c r="J626" i="1"/>
  <c r="C627" i="1"/>
  <c r="H627" i="1"/>
  <c r="I627" i="1"/>
  <c r="J627" i="1"/>
  <c r="C628" i="1"/>
  <c r="H628" i="1"/>
  <c r="I628" i="1"/>
  <c r="J628" i="1"/>
  <c r="C629" i="1"/>
  <c r="H629" i="1"/>
  <c r="I629" i="1"/>
  <c r="J629" i="1"/>
  <c r="C630" i="1"/>
  <c r="H630" i="1"/>
  <c r="I630" i="1"/>
  <c r="J630" i="1"/>
  <c r="C631" i="1"/>
  <c r="H631" i="1"/>
  <c r="I631" i="1"/>
  <c r="J631" i="1"/>
  <c r="C632" i="1"/>
  <c r="H632" i="1"/>
  <c r="I632" i="1"/>
  <c r="J632" i="1"/>
  <c r="C633" i="1"/>
  <c r="H633" i="1"/>
  <c r="I633" i="1"/>
  <c r="J633" i="1"/>
  <c r="C634" i="1"/>
  <c r="H634" i="1"/>
  <c r="I634" i="1"/>
  <c r="J634" i="1"/>
  <c r="C635" i="1"/>
  <c r="H635" i="1"/>
  <c r="I635" i="1"/>
  <c r="J635" i="1"/>
  <c r="C636" i="1"/>
  <c r="H636" i="1"/>
  <c r="I636" i="1"/>
  <c r="J636" i="1"/>
  <c r="C637" i="1"/>
  <c r="H637" i="1"/>
  <c r="I637" i="1"/>
  <c r="J637" i="1"/>
  <c r="C638" i="1"/>
  <c r="H638" i="1"/>
  <c r="I638" i="1"/>
  <c r="J638" i="1"/>
  <c r="C639" i="1"/>
  <c r="H639" i="1"/>
  <c r="I639" i="1"/>
  <c r="J639" i="1"/>
  <c r="C640" i="1"/>
  <c r="H640" i="1"/>
  <c r="I640" i="1"/>
  <c r="J640" i="1"/>
  <c r="C641" i="1"/>
  <c r="H641" i="1"/>
  <c r="I641" i="1"/>
  <c r="J641" i="1"/>
  <c r="H642" i="1"/>
  <c r="I642" i="1"/>
  <c r="J642" i="1"/>
  <c r="C643" i="1"/>
  <c r="H643" i="1"/>
  <c r="I643" i="1"/>
  <c r="J643" i="1"/>
  <c r="C644" i="1"/>
  <c r="H644" i="1"/>
  <c r="I644" i="1"/>
  <c r="J644" i="1"/>
  <c r="C645" i="1"/>
  <c r="H645" i="1"/>
  <c r="I645" i="1"/>
  <c r="J645" i="1"/>
  <c r="C646" i="1"/>
  <c r="H646" i="1"/>
  <c r="I646" i="1"/>
  <c r="J646" i="1"/>
  <c r="C647" i="1"/>
  <c r="H647" i="1"/>
  <c r="I647" i="1"/>
  <c r="J647" i="1"/>
  <c r="C648" i="1"/>
  <c r="H648" i="1"/>
  <c r="I648" i="1"/>
  <c r="J648" i="1"/>
  <c r="H649" i="1"/>
  <c r="I649" i="1"/>
  <c r="J649" i="1"/>
  <c r="C650" i="1"/>
  <c r="H650" i="1"/>
  <c r="I650" i="1"/>
  <c r="J650" i="1"/>
  <c r="C651" i="1"/>
  <c r="H651" i="1"/>
  <c r="I651" i="1"/>
  <c r="J651" i="1"/>
  <c r="C652" i="1"/>
  <c r="H652" i="1"/>
  <c r="I652" i="1"/>
  <c r="J652" i="1"/>
  <c r="C653" i="1"/>
  <c r="H653" i="1"/>
  <c r="I653" i="1"/>
  <c r="J653" i="1"/>
  <c r="C654" i="1"/>
  <c r="H654" i="1"/>
  <c r="I654" i="1"/>
  <c r="J654" i="1"/>
  <c r="C655" i="1"/>
  <c r="H655" i="1"/>
  <c r="I655" i="1"/>
  <c r="J655" i="1"/>
  <c r="C656" i="1"/>
  <c r="H656" i="1"/>
  <c r="I656" i="1"/>
  <c r="J656" i="1"/>
  <c r="I7" i="2"/>
  <c r="K7" i="2"/>
  <c r="L7" i="2"/>
  <c r="D8" i="2"/>
  <c r="I8" i="2"/>
  <c r="K8" i="2"/>
  <c r="L8" i="2"/>
  <c r="D9" i="2"/>
  <c r="I9" i="2"/>
  <c r="K9" i="2"/>
  <c r="L9" i="2"/>
  <c r="D10" i="2"/>
  <c r="I10" i="2"/>
  <c r="K10" i="2"/>
  <c r="L10" i="2"/>
  <c r="D11" i="2"/>
  <c r="I11" i="2"/>
  <c r="K11" i="2"/>
  <c r="L11" i="2"/>
  <c r="D12" i="2"/>
  <c r="I12" i="2"/>
  <c r="K12" i="2"/>
  <c r="L12" i="2"/>
  <c r="D13" i="2"/>
  <c r="I13" i="2"/>
  <c r="K13" i="2"/>
  <c r="L13" i="2"/>
  <c r="D14" i="2"/>
  <c r="I14" i="2"/>
  <c r="K14" i="2"/>
  <c r="L14" i="2"/>
  <c r="I15" i="2"/>
  <c r="K15" i="2"/>
  <c r="L15" i="2"/>
  <c r="D16" i="2"/>
  <c r="I16" i="2"/>
  <c r="K16" i="2"/>
  <c r="L16" i="2"/>
  <c r="D17" i="2"/>
  <c r="I17" i="2"/>
  <c r="K17" i="2"/>
  <c r="L17" i="2"/>
  <c r="D18" i="2"/>
  <c r="I18" i="2"/>
  <c r="K18" i="2"/>
  <c r="L18" i="2"/>
  <c r="D19" i="2"/>
  <c r="I19" i="2"/>
  <c r="K19" i="2"/>
  <c r="L19" i="2"/>
  <c r="D20" i="2"/>
  <c r="I20" i="2"/>
  <c r="K20" i="2"/>
  <c r="L20" i="2"/>
  <c r="D21" i="2"/>
  <c r="I21" i="2"/>
  <c r="K21" i="2"/>
  <c r="L21" i="2"/>
  <c r="D22" i="2"/>
  <c r="I22" i="2"/>
  <c r="K22" i="2"/>
  <c r="L22" i="2"/>
  <c r="I23" i="2"/>
  <c r="K23" i="2"/>
  <c r="L23" i="2"/>
  <c r="D24" i="2"/>
  <c r="I24" i="2"/>
  <c r="K24" i="2"/>
  <c r="L24" i="2"/>
  <c r="D25" i="2"/>
  <c r="I25" i="2"/>
  <c r="K25" i="2"/>
  <c r="L25" i="2"/>
  <c r="D26" i="2"/>
  <c r="I26" i="2"/>
  <c r="K26" i="2"/>
  <c r="L26" i="2"/>
  <c r="D27" i="2"/>
  <c r="I27" i="2"/>
  <c r="K27" i="2"/>
  <c r="L27" i="2"/>
  <c r="D28" i="2"/>
  <c r="I28" i="2"/>
  <c r="K28" i="2"/>
  <c r="L28" i="2"/>
  <c r="D29" i="2"/>
  <c r="I29" i="2"/>
  <c r="K29" i="2"/>
  <c r="L29" i="2"/>
  <c r="I30" i="2"/>
  <c r="K30" i="2"/>
  <c r="L30" i="2"/>
  <c r="D31" i="2"/>
  <c r="I31" i="2"/>
  <c r="K31" i="2"/>
  <c r="L31" i="2"/>
  <c r="D32" i="2"/>
  <c r="I32" i="2"/>
  <c r="K32" i="2"/>
  <c r="L32" i="2"/>
  <c r="D33" i="2"/>
  <c r="I33" i="2"/>
  <c r="K33" i="2"/>
  <c r="L33" i="2"/>
  <c r="D34" i="2"/>
  <c r="I34" i="2"/>
  <c r="K34" i="2"/>
  <c r="L34" i="2"/>
  <c r="D35" i="2"/>
  <c r="I35" i="2"/>
  <c r="K35" i="2"/>
  <c r="L35" i="2"/>
  <c r="D36" i="2"/>
  <c r="I36" i="2"/>
  <c r="K36" i="2"/>
  <c r="L36" i="2"/>
  <c r="I37" i="2"/>
  <c r="K37" i="2"/>
  <c r="L37" i="2"/>
  <c r="D38" i="2"/>
  <c r="I38" i="2"/>
  <c r="K38" i="2"/>
  <c r="L38" i="2"/>
  <c r="D39" i="2"/>
  <c r="I39" i="2"/>
  <c r="K39" i="2"/>
  <c r="L39" i="2"/>
  <c r="D40" i="2"/>
  <c r="I40" i="2"/>
  <c r="K40" i="2"/>
  <c r="L40" i="2"/>
  <c r="D41" i="2"/>
  <c r="I41" i="2"/>
  <c r="K41" i="2"/>
  <c r="L41" i="2"/>
  <c r="D42" i="2"/>
  <c r="I42" i="2"/>
  <c r="K42" i="2"/>
  <c r="L42" i="2"/>
  <c r="D43" i="2"/>
  <c r="I43" i="2"/>
  <c r="K43" i="2"/>
  <c r="L43" i="2"/>
  <c r="I44" i="2"/>
  <c r="K44" i="2"/>
  <c r="L44" i="2"/>
  <c r="D45" i="2"/>
  <c r="I45" i="2"/>
  <c r="K45" i="2"/>
  <c r="L45" i="2"/>
  <c r="D46" i="2"/>
  <c r="I46" i="2"/>
  <c r="K46" i="2"/>
  <c r="L46" i="2"/>
  <c r="D47" i="2"/>
  <c r="I47" i="2"/>
  <c r="K47" i="2"/>
  <c r="L47" i="2"/>
  <c r="D48" i="2"/>
  <c r="I48" i="2"/>
  <c r="K48" i="2"/>
  <c r="L48" i="2"/>
  <c r="D49" i="2"/>
  <c r="I49" i="2"/>
  <c r="K49" i="2"/>
  <c r="L49" i="2"/>
  <c r="D50" i="2"/>
  <c r="I50" i="2"/>
  <c r="K50" i="2"/>
  <c r="L50" i="2"/>
  <c r="I7" i="3"/>
  <c r="K7" i="3"/>
  <c r="L7" i="3"/>
  <c r="D8" i="3"/>
  <c r="I8" i="3"/>
  <c r="K8" i="3"/>
  <c r="L8" i="3"/>
  <c r="D9" i="3"/>
  <c r="I9" i="3"/>
  <c r="K9" i="3"/>
  <c r="L9" i="3"/>
  <c r="D10" i="3"/>
  <c r="I10" i="3"/>
  <c r="K10" i="3"/>
  <c r="L10" i="3"/>
  <c r="D11" i="3"/>
  <c r="I11" i="3"/>
  <c r="K11" i="3"/>
  <c r="L11" i="3"/>
  <c r="D12" i="3"/>
  <c r="I12" i="3"/>
  <c r="K12" i="3"/>
  <c r="L12" i="3"/>
  <c r="I13" i="3"/>
  <c r="K13" i="3"/>
  <c r="L13" i="3"/>
  <c r="D14" i="3"/>
  <c r="I14" i="3"/>
  <c r="K14" i="3"/>
  <c r="L14" i="3"/>
  <c r="D15" i="3"/>
  <c r="I15" i="3"/>
  <c r="K15" i="3"/>
  <c r="L15" i="3"/>
  <c r="D16" i="3"/>
  <c r="I16" i="3"/>
  <c r="K16" i="3"/>
  <c r="L16" i="3"/>
  <c r="D17" i="3"/>
  <c r="I17" i="3"/>
  <c r="K17" i="3"/>
  <c r="L17" i="3"/>
  <c r="D18" i="3"/>
  <c r="I18" i="3"/>
  <c r="K18" i="3"/>
  <c r="L18" i="3"/>
  <c r="I19" i="3"/>
  <c r="K19" i="3"/>
  <c r="L19" i="3"/>
  <c r="D20" i="3"/>
  <c r="I20" i="3"/>
  <c r="K20" i="3"/>
  <c r="L20" i="3"/>
  <c r="D21" i="3"/>
  <c r="I21" i="3"/>
  <c r="K21" i="3"/>
  <c r="L21" i="3"/>
  <c r="D22" i="3"/>
  <c r="I22" i="3"/>
  <c r="K22" i="3"/>
  <c r="L22" i="3"/>
  <c r="D23" i="3"/>
  <c r="I23" i="3"/>
  <c r="K23" i="3"/>
  <c r="L23" i="3"/>
  <c r="I24" i="3"/>
  <c r="K24" i="3"/>
  <c r="L24" i="3"/>
  <c r="D25" i="3"/>
  <c r="I25" i="3"/>
  <c r="K25" i="3"/>
  <c r="L25" i="3"/>
  <c r="D26" i="3"/>
  <c r="I26" i="3"/>
  <c r="K26" i="3"/>
  <c r="L26" i="3"/>
  <c r="D27" i="3"/>
  <c r="I27" i="3"/>
  <c r="K27" i="3"/>
  <c r="L27" i="3"/>
  <c r="D28" i="3"/>
  <c r="I28" i="3"/>
  <c r="K28" i="3"/>
  <c r="L28" i="3"/>
  <c r="I29" i="3"/>
  <c r="K29" i="3"/>
  <c r="L29" i="3"/>
  <c r="D30" i="3"/>
  <c r="I30" i="3"/>
  <c r="K30" i="3"/>
  <c r="L30" i="3"/>
  <c r="D31" i="3"/>
  <c r="I31" i="3"/>
  <c r="K31" i="3"/>
  <c r="L31" i="3"/>
  <c r="D32" i="3"/>
  <c r="I32" i="3"/>
  <c r="K32" i="3"/>
  <c r="L32" i="3"/>
  <c r="D33" i="3"/>
  <c r="I33" i="3"/>
  <c r="K33" i="3"/>
  <c r="L33" i="3"/>
  <c r="I34" i="3"/>
  <c r="K34" i="3"/>
  <c r="L34" i="3"/>
  <c r="D35" i="3"/>
  <c r="I35" i="3"/>
  <c r="K35" i="3"/>
  <c r="L35" i="3"/>
  <c r="D36" i="3"/>
  <c r="I36" i="3"/>
  <c r="K36" i="3"/>
  <c r="L36" i="3"/>
  <c r="D37" i="3"/>
  <c r="I37" i="3"/>
  <c r="K37" i="3"/>
  <c r="L37" i="3"/>
  <c r="D38" i="3"/>
  <c r="I38" i="3"/>
  <c r="K38" i="3"/>
  <c r="L38" i="3"/>
  <c r="I39" i="3"/>
  <c r="K39" i="3"/>
  <c r="L39" i="3"/>
  <c r="D40" i="3"/>
  <c r="I40" i="3"/>
  <c r="K40" i="3"/>
  <c r="L40" i="3"/>
  <c r="D41" i="3"/>
  <c r="I41" i="3"/>
  <c r="K41" i="3"/>
  <c r="L41" i="3"/>
  <c r="D42" i="3"/>
  <c r="I42" i="3"/>
  <c r="K42" i="3"/>
  <c r="L42" i="3"/>
  <c r="D43" i="3"/>
  <c r="I43" i="3"/>
  <c r="K43" i="3"/>
  <c r="L43" i="3"/>
  <c r="D44" i="3"/>
  <c r="I44" i="3"/>
  <c r="K44" i="3"/>
  <c r="L44" i="3"/>
  <c r="I45" i="3"/>
  <c r="K45" i="3"/>
  <c r="L45" i="3"/>
  <c r="D46" i="3"/>
  <c r="I46" i="3"/>
  <c r="K46" i="3"/>
  <c r="L46" i="3"/>
  <c r="D47" i="3"/>
  <c r="I47" i="3"/>
  <c r="K47" i="3"/>
  <c r="L47" i="3"/>
  <c r="D48" i="3"/>
  <c r="I48" i="3"/>
  <c r="K48" i="3"/>
  <c r="L48" i="3"/>
  <c r="D49" i="3"/>
  <c r="I49" i="3"/>
  <c r="K49" i="3"/>
  <c r="L49" i="3"/>
  <c r="D50" i="3"/>
  <c r="I50" i="3"/>
  <c r="K50" i="3"/>
  <c r="L50" i="3"/>
  <c r="I7" i="4"/>
  <c r="K7" i="4"/>
  <c r="L7" i="4"/>
  <c r="D8" i="4"/>
  <c r="I8" i="4"/>
  <c r="K8" i="4"/>
  <c r="L8" i="4"/>
  <c r="D9" i="4"/>
  <c r="I9" i="4"/>
  <c r="K9" i="4"/>
  <c r="L9" i="4"/>
  <c r="D10" i="4"/>
  <c r="I10" i="4"/>
  <c r="K10" i="4"/>
  <c r="L10" i="4"/>
  <c r="D11" i="4"/>
  <c r="I11" i="4"/>
  <c r="K11" i="4"/>
  <c r="L11" i="4"/>
  <c r="I12" i="4"/>
  <c r="K12" i="4"/>
  <c r="L12" i="4"/>
  <c r="D13" i="4"/>
  <c r="I13" i="4"/>
  <c r="K13" i="4"/>
  <c r="L13" i="4"/>
  <c r="D14" i="4"/>
  <c r="I14" i="4"/>
  <c r="K14" i="4"/>
  <c r="L14" i="4"/>
  <c r="D15" i="4"/>
  <c r="I15" i="4"/>
  <c r="K15" i="4"/>
  <c r="L15" i="4"/>
  <c r="D16" i="4"/>
  <c r="I16" i="4"/>
  <c r="K16" i="4"/>
  <c r="L16" i="4"/>
  <c r="I17" i="4"/>
  <c r="K17" i="4"/>
  <c r="L17" i="4"/>
  <c r="D18" i="4"/>
  <c r="I18" i="4"/>
  <c r="K18" i="4"/>
  <c r="L18" i="4"/>
  <c r="D19" i="4"/>
  <c r="I19" i="4"/>
  <c r="K19" i="4"/>
  <c r="L19" i="4"/>
  <c r="D20" i="4"/>
  <c r="I20" i="4"/>
  <c r="K20" i="4"/>
  <c r="L20" i="4"/>
  <c r="D21" i="4"/>
  <c r="I21" i="4"/>
  <c r="K21" i="4"/>
  <c r="L21" i="4"/>
  <c r="D22" i="4"/>
  <c r="I22" i="4"/>
  <c r="K22" i="4"/>
  <c r="L22" i="4"/>
  <c r="I23" i="4"/>
  <c r="K23" i="4"/>
  <c r="L23" i="4"/>
  <c r="D24" i="4"/>
  <c r="I24" i="4"/>
  <c r="K24" i="4"/>
  <c r="L24" i="4"/>
  <c r="D25" i="4"/>
  <c r="I25" i="4"/>
  <c r="K25" i="4"/>
  <c r="L25" i="4"/>
  <c r="D26" i="4"/>
  <c r="I26" i="4"/>
  <c r="K26" i="4"/>
  <c r="L26" i="4"/>
  <c r="D27" i="4"/>
  <c r="I27" i="4"/>
  <c r="K27" i="4"/>
  <c r="L27" i="4"/>
  <c r="D28" i="4"/>
  <c r="I28" i="4"/>
  <c r="K28" i="4"/>
  <c r="L28" i="4"/>
  <c r="I29" i="4"/>
  <c r="K29" i="4"/>
  <c r="L29" i="4"/>
  <c r="D30" i="4"/>
  <c r="I30" i="4"/>
  <c r="K30" i="4"/>
  <c r="L30" i="4"/>
  <c r="D31" i="4"/>
  <c r="I31" i="4"/>
  <c r="K31" i="4"/>
  <c r="L31" i="4"/>
  <c r="D32" i="4"/>
  <c r="I32" i="4"/>
  <c r="K32" i="4"/>
  <c r="L32" i="4"/>
  <c r="I33" i="4"/>
  <c r="K33" i="4"/>
  <c r="L33" i="4"/>
  <c r="D34" i="4"/>
  <c r="I34" i="4"/>
  <c r="K34" i="4"/>
  <c r="L34" i="4"/>
  <c r="D35" i="4"/>
  <c r="I35" i="4"/>
  <c r="K35" i="4"/>
  <c r="L35" i="4"/>
  <c r="D36" i="4"/>
  <c r="I36" i="4"/>
  <c r="K36" i="4"/>
  <c r="L36" i="4"/>
  <c r="I37" i="4"/>
  <c r="K37" i="4"/>
  <c r="L37" i="4"/>
  <c r="I38" i="4"/>
  <c r="K38" i="4"/>
  <c r="L38" i="4"/>
  <c r="D39" i="4"/>
  <c r="I39" i="4"/>
  <c r="K39" i="4"/>
  <c r="L39" i="4"/>
  <c r="I40" i="4"/>
  <c r="K40" i="4"/>
  <c r="L40" i="4"/>
  <c r="D41" i="4"/>
  <c r="I41" i="4"/>
  <c r="K41" i="4"/>
  <c r="L41" i="4"/>
  <c r="D42" i="4"/>
  <c r="I42" i="4"/>
  <c r="K42" i="4"/>
  <c r="L42" i="4"/>
  <c r="I43" i="4"/>
  <c r="K43" i="4"/>
  <c r="L43" i="4"/>
  <c r="I44" i="4"/>
  <c r="K44" i="4"/>
  <c r="L44" i="4"/>
  <c r="D45" i="4"/>
  <c r="I45" i="4"/>
  <c r="K45" i="4"/>
  <c r="L45" i="4"/>
  <c r="I46" i="4"/>
  <c r="K46" i="4"/>
  <c r="L46" i="4"/>
  <c r="D47" i="4"/>
  <c r="I47" i="4"/>
  <c r="K47" i="4"/>
  <c r="L47" i="4"/>
  <c r="D48" i="4"/>
  <c r="I48" i="4"/>
  <c r="K48" i="4"/>
  <c r="L48" i="4"/>
  <c r="I7" i="5"/>
  <c r="K7" i="5"/>
  <c r="L7" i="5"/>
  <c r="I8" i="5"/>
  <c r="K8" i="5"/>
  <c r="L8" i="5"/>
  <c r="D9" i="5"/>
  <c r="I9" i="5"/>
  <c r="K9" i="5"/>
  <c r="L9" i="5"/>
  <c r="I10" i="5"/>
  <c r="K10" i="5"/>
  <c r="L10" i="5"/>
  <c r="D11" i="5"/>
  <c r="I11" i="5"/>
  <c r="K11" i="5"/>
  <c r="L11" i="5"/>
  <c r="D12" i="5"/>
  <c r="I12" i="5"/>
  <c r="K12" i="5"/>
  <c r="L12" i="5"/>
  <c r="I13" i="5"/>
  <c r="K13" i="5"/>
  <c r="L13" i="5"/>
  <c r="I14" i="5"/>
  <c r="K14" i="5"/>
  <c r="L14" i="5"/>
  <c r="D15" i="5"/>
  <c r="I15" i="5"/>
  <c r="K15" i="5"/>
  <c r="L15" i="5"/>
  <c r="I16" i="5"/>
  <c r="K16" i="5"/>
  <c r="L16" i="5"/>
  <c r="D17" i="5"/>
  <c r="I17" i="5"/>
  <c r="K17" i="5"/>
  <c r="L17" i="5"/>
  <c r="D18" i="5"/>
  <c r="I18" i="5"/>
  <c r="K18" i="5"/>
  <c r="L18" i="5"/>
  <c r="I19" i="5"/>
  <c r="K19" i="5"/>
  <c r="L19" i="5"/>
  <c r="I20" i="5"/>
  <c r="K20" i="5"/>
  <c r="L20" i="5"/>
  <c r="I21" i="5"/>
  <c r="K21" i="5"/>
  <c r="L21" i="5"/>
  <c r="D22" i="5"/>
  <c r="I22" i="5"/>
  <c r="K22" i="5"/>
  <c r="L22" i="5"/>
  <c r="D23" i="5"/>
  <c r="I23" i="5"/>
  <c r="K23" i="5"/>
  <c r="L23" i="5"/>
  <c r="I24" i="5"/>
  <c r="K24" i="5"/>
  <c r="L24" i="5"/>
  <c r="I25" i="5"/>
  <c r="K25" i="5"/>
  <c r="L25" i="5"/>
  <c r="I26" i="5"/>
  <c r="K26" i="5"/>
  <c r="L26" i="5"/>
  <c r="D27" i="5"/>
  <c r="I27" i="5"/>
  <c r="K27" i="5"/>
  <c r="L27" i="5"/>
  <c r="D28" i="5"/>
  <c r="I28" i="5"/>
  <c r="K28" i="5"/>
  <c r="L28" i="5"/>
  <c r="I29" i="5"/>
  <c r="K29" i="5"/>
  <c r="L29" i="5"/>
  <c r="I30" i="5"/>
  <c r="K30" i="5"/>
  <c r="L30" i="5"/>
  <c r="I31" i="5"/>
  <c r="K31" i="5"/>
  <c r="L31" i="5"/>
  <c r="D32" i="5"/>
  <c r="I32" i="5"/>
  <c r="K32" i="5"/>
  <c r="L32" i="5"/>
  <c r="D33" i="5"/>
  <c r="I33" i="5"/>
  <c r="K33" i="5"/>
  <c r="L33" i="5"/>
  <c r="I34" i="5"/>
  <c r="K34" i="5"/>
  <c r="L34" i="5"/>
  <c r="I35" i="5"/>
  <c r="K35" i="5"/>
  <c r="L35" i="5"/>
  <c r="I36" i="5"/>
  <c r="K36" i="5"/>
  <c r="L36" i="5"/>
  <c r="D37" i="5"/>
  <c r="I37" i="5"/>
  <c r="K37" i="5"/>
  <c r="L37" i="5"/>
  <c r="D38" i="5"/>
  <c r="I38" i="5"/>
  <c r="K38" i="5"/>
  <c r="L38" i="5"/>
  <c r="I39" i="5"/>
  <c r="K39" i="5"/>
  <c r="L39" i="5"/>
  <c r="I40" i="5"/>
  <c r="K40" i="5"/>
  <c r="L40" i="5"/>
  <c r="I41" i="5"/>
  <c r="K41" i="5"/>
  <c r="L41" i="5"/>
  <c r="D42" i="5"/>
  <c r="I42" i="5"/>
  <c r="K42" i="5"/>
  <c r="L42" i="5"/>
  <c r="D43" i="5"/>
  <c r="I43" i="5"/>
  <c r="K43" i="5"/>
  <c r="L43" i="5"/>
  <c r="I44" i="5"/>
  <c r="K44" i="5"/>
  <c r="L44" i="5"/>
  <c r="I45" i="5"/>
  <c r="K45" i="5"/>
  <c r="L45" i="5"/>
  <c r="I46" i="5"/>
  <c r="K46" i="5"/>
  <c r="L46" i="5"/>
  <c r="D47" i="5"/>
  <c r="I47" i="5"/>
  <c r="K47" i="5"/>
  <c r="L47" i="5"/>
  <c r="D48" i="5"/>
  <c r="I48" i="5"/>
  <c r="K48" i="5"/>
  <c r="L48" i="5"/>
  <c r="I49" i="5"/>
  <c r="K49" i="5"/>
  <c r="L49" i="5"/>
  <c r="I50" i="5"/>
  <c r="K50" i="5"/>
  <c r="L50" i="5"/>
  <c r="I51" i="5"/>
  <c r="K51" i="5"/>
  <c r="L51" i="5"/>
  <c r="D52" i="5"/>
  <c r="I52" i="5"/>
  <c r="K52" i="5"/>
  <c r="L52" i="5"/>
  <c r="D53" i="5"/>
  <c r="I53" i="5"/>
  <c r="K53" i="5"/>
  <c r="L53" i="5"/>
  <c r="I54" i="5"/>
  <c r="K54" i="5"/>
  <c r="L54" i="5"/>
  <c r="I55" i="5"/>
  <c r="K55" i="5"/>
  <c r="L55" i="5"/>
  <c r="I56" i="5"/>
  <c r="K56" i="5"/>
  <c r="L56" i="5"/>
  <c r="D57" i="5"/>
  <c r="I57" i="5"/>
  <c r="K57" i="5"/>
  <c r="L57" i="5"/>
  <c r="D58" i="5"/>
  <c r="I58" i="5"/>
  <c r="K58" i="5"/>
  <c r="L58" i="5"/>
  <c r="I7" i="6"/>
  <c r="K7" i="6"/>
  <c r="L7" i="6"/>
  <c r="I8" i="6"/>
  <c r="K8" i="6"/>
  <c r="L8" i="6"/>
  <c r="D9" i="6"/>
  <c r="I9" i="6"/>
  <c r="K9" i="6"/>
  <c r="L9" i="6"/>
  <c r="D10" i="6"/>
  <c r="I10" i="6"/>
  <c r="K10" i="6"/>
  <c r="L10" i="6"/>
  <c r="I11" i="6"/>
  <c r="K11" i="6"/>
  <c r="L11" i="6"/>
  <c r="I12" i="6"/>
  <c r="K12" i="6"/>
  <c r="L12" i="6"/>
  <c r="D13" i="6"/>
  <c r="I13" i="6"/>
  <c r="K13" i="6"/>
  <c r="L13" i="6"/>
  <c r="D14" i="6"/>
  <c r="I14" i="6"/>
  <c r="K14" i="6"/>
  <c r="L14" i="6"/>
  <c r="I15" i="6"/>
  <c r="K15" i="6"/>
  <c r="L15" i="6"/>
  <c r="I16" i="6"/>
  <c r="K16" i="6"/>
  <c r="L16" i="6"/>
  <c r="I17" i="6"/>
  <c r="K17" i="6"/>
  <c r="L17" i="6"/>
  <c r="D18" i="6"/>
  <c r="I18" i="6"/>
  <c r="K18" i="6"/>
  <c r="L18" i="6"/>
  <c r="I19" i="6"/>
  <c r="K19" i="6"/>
  <c r="L19" i="6"/>
  <c r="I20" i="6"/>
  <c r="K20" i="6"/>
  <c r="L20" i="6"/>
  <c r="D21" i="6"/>
  <c r="I21" i="6"/>
  <c r="K21" i="6"/>
  <c r="L21" i="6"/>
  <c r="D22" i="6"/>
  <c r="I22" i="6"/>
  <c r="K22" i="6"/>
  <c r="L22" i="6"/>
  <c r="I23" i="6"/>
  <c r="K23" i="6"/>
  <c r="L23" i="6"/>
  <c r="I24" i="6"/>
  <c r="K24" i="6"/>
  <c r="L24" i="6"/>
  <c r="I25" i="6"/>
  <c r="K25" i="6"/>
  <c r="L25" i="6"/>
  <c r="I26" i="6"/>
  <c r="K26" i="6"/>
  <c r="L26" i="6"/>
  <c r="I27" i="6"/>
  <c r="K27" i="6"/>
  <c r="L27" i="6"/>
  <c r="D28" i="6"/>
  <c r="I28" i="6"/>
  <c r="K28" i="6"/>
  <c r="L28" i="6"/>
  <c r="D29" i="6"/>
  <c r="I29" i="6"/>
  <c r="K29" i="6"/>
  <c r="L29" i="6"/>
  <c r="I30" i="6"/>
  <c r="K30" i="6"/>
  <c r="L30" i="6"/>
  <c r="I31" i="6"/>
  <c r="K31" i="6"/>
  <c r="L31" i="6"/>
  <c r="I32" i="6"/>
  <c r="K32" i="6"/>
  <c r="L32" i="6"/>
  <c r="D33" i="6"/>
  <c r="I33" i="6"/>
  <c r="K33" i="6"/>
  <c r="L33" i="6"/>
  <c r="D34" i="6"/>
  <c r="I34" i="6"/>
  <c r="K34" i="6"/>
  <c r="L34" i="6"/>
  <c r="I35" i="6"/>
  <c r="K35" i="6"/>
  <c r="L35" i="6"/>
  <c r="I36" i="6"/>
  <c r="K36" i="6"/>
  <c r="L36" i="6"/>
  <c r="I37" i="6"/>
  <c r="K37" i="6"/>
  <c r="L37" i="6"/>
  <c r="I38" i="6"/>
  <c r="K38" i="6"/>
  <c r="L38" i="6"/>
  <c r="I39" i="6"/>
  <c r="K39" i="6"/>
  <c r="L39" i="6"/>
  <c r="D40" i="6"/>
  <c r="I40" i="6"/>
  <c r="K40" i="6"/>
  <c r="L40" i="6"/>
  <c r="I41" i="6"/>
  <c r="K41" i="6"/>
  <c r="L41" i="6"/>
  <c r="I42" i="6"/>
  <c r="K42" i="6"/>
  <c r="L42" i="6"/>
  <c r="I43" i="6"/>
  <c r="K43" i="6"/>
  <c r="L43" i="6"/>
  <c r="I44" i="6"/>
  <c r="K44" i="6"/>
  <c r="L44" i="6"/>
  <c r="D45" i="6"/>
  <c r="I45" i="6"/>
  <c r="K45" i="6"/>
  <c r="L45" i="6"/>
  <c r="D46" i="6"/>
  <c r="I46" i="6"/>
  <c r="K46" i="6"/>
  <c r="L46" i="6"/>
  <c r="I7" i="7"/>
  <c r="K7" i="7"/>
  <c r="L7" i="7"/>
  <c r="I8" i="7"/>
  <c r="K8" i="7"/>
  <c r="L8" i="7"/>
  <c r="I9" i="7"/>
  <c r="K9" i="7"/>
  <c r="L9" i="7"/>
  <c r="D10" i="7"/>
  <c r="I10" i="7"/>
  <c r="K10" i="7"/>
  <c r="L10" i="7"/>
  <c r="D11" i="7"/>
  <c r="I11" i="7"/>
  <c r="K11" i="7"/>
  <c r="L11" i="7"/>
  <c r="I12" i="7"/>
  <c r="K12" i="7"/>
  <c r="L12" i="7"/>
  <c r="I13" i="7"/>
  <c r="K13" i="7"/>
  <c r="L13" i="7"/>
  <c r="I14" i="7"/>
  <c r="K14" i="7"/>
  <c r="L14" i="7"/>
  <c r="D15" i="7"/>
  <c r="I15" i="7"/>
  <c r="K15" i="7"/>
  <c r="L15" i="7"/>
  <c r="D16" i="7"/>
  <c r="I16" i="7"/>
  <c r="K16" i="7"/>
  <c r="L16" i="7"/>
  <c r="I17" i="7"/>
  <c r="K17" i="7"/>
  <c r="L17" i="7"/>
  <c r="I18" i="7"/>
  <c r="K18" i="7"/>
  <c r="L18" i="7"/>
  <c r="I19" i="7"/>
  <c r="K19" i="7"/>
  <c r="L19" i="7"/>
  <c r="I20" i="7"/>
  <c r="K20" i="7"/>
  <c r="L20" i="7"/>
  <c r="D21" i="7"/>
  <c r="I21" i="7"/>
  <c r="K21" i="7"/>
  <c r="L21" i="7"/>
  <c r="D22" i="7"/>
  <c r="I22" i="7"/>
  <c r="K22" i="7"/>
  <c r="L22" i="7"/>
  <c r="I23" i="7"/>
  <c r="K23" i="7"/>
  <c r="L23" i="7"/>
  <c r="I24" i="7"/>
  <c r="K24" i="7"/>
  <c r="L24" i="7"/>
  <c r="I25" i="7"/>
  <c r="K25" i="7"/>
  <c r="L25" i="7"/>
  <c r="I26" i="7"/>
  <c r="K26" i="7"/>
  <c r="L26" i="7"/>
  <c r="D27" i="7"/>
  <c r="I27" i="7"/>
  <c r="K27" i="7"/>
  <c r="L27" i="7"/>
  <c r="D28" i="7"/>
  <c r="I28" i="7"/>
  <c r="K28" i="7"/>
  <c r="L28" i="7"/>
  <c r="I29" i="7"/>
  <c r="K29" i="7"/>
  <c r="L29" i="7"/>
  <c r="I30" i="7"/>
  <c r="K30" i="7"/>
  <c r="L30" i="7"/>
  <c r="I31" i="7"/>
  <c r="K31" i="7"/>
  <c r="L31" i="7"/>
  <c r="D32" i="7"/>
  <c r="I32" i="7"/>
  <c r="K32" i="7"/>
  <c r="L32" i="7"/>
  <c r="D33" i="7"/>
  <c r="I33" i="7"/>
  <c r="K33" i="7"/>
  <c r="L33" i="7"/>
  <c r="I34" i="7"/>
  <c r="K34" i="7"/>
  <c r="L34" i="7"/>
  <c r="I35" i="7"/>
  <c r="K35" i="7"/>
  <c r="L35" i="7"/>
  <c r="I36" i="7"/>
  <c r="K36" i="7"/>
  <c r="L36" i="7"/>
  <c r="D37" i="7"/>
  <c r="I37" i="7"/>
  <c r="K37" i="7"/>
  <c r="L37" i="7"/>
  <c r="D38" i="7"/>
  <c r="I38" i="7"/>
  <c r="K38" i="7"/>
  <c r="L38" i="7"/>
  <c r="I39" i="7"/>
  <c r="K39" i="7"/>
  <c r="L39" i="7"/>
  <c r="I40" i="7"/>
  <c r="K40" i="7"/>
  <c r="L40" i="7"/>
  <c r="I41" i="7"/>
  <c r="K41" i="7"/>
  <c r="L41" i="7"/>
  <c r="I42" i="7"/>
  <c r="K42" i="7"/>
  <c r="L42" i="7"/>
  <c r="I43" i="7"/>
  <c r="K43" i="7"/>
  <c r="L43" i="7"/>
  <c r="D44" i="7"/>
  <c r="I44" i="7"/>
  <c r="K44" i="7"/>
  <c r="L44" i="7"/>
  <c r="I45" i="7"/>
  <c r="K45" i="7"/>
  <c r="L45" i="7"/>
  <c r="I46" i="7"/>
  <c r="K46" i="7"/>
  <c r="L46" i="7"/>
  <c r="I47" i="7"/>
  <c r="K47" i="7"/>
  <c r="L47" i="7"/>
  <c r="I48" i="7"/>
  <c r="K48" i="7"/>
  <c r="L48" i="7"/>
  <c r="D49" i="7"/>
  <c r="I49" i="7"/>
  <c r="K49" i="7"/>
  <c r="L49" i="7"/>
  <c r="D50" i="7"/>
  <c r="I50" i="7"/>
  <c r="K50" i="7"/>
  <c r="L50" i="7"/>
  <c r="I7" i="8"/>
  <c r="K7" i="8"/>
  <c r="L7" i="8"/>
  <c r="I8" i="8"/>
  <c r="K8" i="8"/>
  <c r="L8" i="8"/>
  <c r="I9" i="8"/>
  <c r="K9" i="8"/>
  <c r="L9" i="8"/>
  <c r="I10" i="8"/>
  <c r="K10" i="8"/>
  <c r="L10" i="8"/>
  <c r="I11" i="8"/>
  <c r="K11" i="8"/>
  <c r="L11" i="8"/>
  <c r="I12" i="8"/>
  <c r="K12" i="8"/>
  <c r="L12" i="8"/>
  <c r="D13" i="8"/>
  <c r="I13" i="8"/>
  <c r="K13" i="8"/>
  <c r="L13" i="8"/>
  <c r="D14" i="8"/>
  <c r="I14" i="8"/>
  <c r="K14" i="8"/>
  <c r="L14" i="8"/>
  <c r="I15" i="8"/>
  <c r="K15" i="8"/>
  <c r="L15" i="8"/>
  <c r="I16" i="8"/>
  <c r="K16" i="8"/>
  <c r="L16" i="8"/>
  <c r="I17" i="8"/>
  <c r="K17" i="8"/>
  <c r="L17" i="8"/>
  <c r="I18" i="8"/>
  <c r="K18" i="8"/>
  <c r="L18" i="8"/>
  <c r="I19" i="8"/>
  <c r="K19" i="8"/>
  <c r="L19" i="8"/>
  <c r="I20" i="8"/>
  <c r="K20" i="8"/>
  <c r="L20" i="8"/>
  <c r="D21" i="8"/>
  <c r="I21" i="8"/>
  <c r="K21" i="8"/>
  <c r="L21" i="8"/>
  <c r="D22" i="8"/>
  <c r="I22" i="8"/>
  <c r="K22" i="8"/>
  <c r="L22" i="8"/>
  <c r="I23" i="8"/>
  <c r="K23" i="8"/>
  <c r="L23" i="8"/>
  <c r="I24" i="8"/>
  <c r="K24" i="8"/>
  <c r="L24" i="8"/>
  <c r="I25" i="8"/>
  <c r="K25" i="8"/>
  <c r="L25" i="8"/>
  <c r="I26" i="8"/>
  <c r="K26" i="8"/>
  <c r="L26" i="8"/>
  <c r="I27" i="8"/>
  <c r="K27" i="8"/>
  <c r="L27" i="8"/>
  <c r="I28" i="8"/>
  <c r="K28" i="8"/>
  <c r="L28" i="8"/>
  <c r="D29" i="8"/>
  <c r="I29" i="8"/>
  <c r="K29" i="8"/>
  <c r="L29" i="8"/>
  <c r="I30" i="8"/>
  <c r="K30" i="8"/>
  <c r="L30" i="8"/>
  <c r="I31" i="8"/>
  <c r="K31" i="8"/>
  <c r="L31" i="8"/>
  <c r="I32" i="8"/>
  <c r="K32" i="8"/>
  <c r="L32" i="8"/>
  <c r="I33" i="8"/>
  <c r="K33" i="8"/>
  <c r="L33" i="8"/>
  <c r="I34" i="8"/>
  <c r="K34" i="8"/>
  <c r="L34" i="8"/>
  <c r="I35" i="8"/>
  <c r="K35" i="8"/>
  <c r="L35" i="8"/>
  <c r="I36" i="8"/>
  <c r="K36" i="8"/>
  <c r="L36" i="8"/>
  <c r="I37" i="8"/>
  <c r="K37" i="8"/>
  <c r="L37" i="8"/>
  <c r="D38" i="8"/>
  <c r="I38" i="8"/>
  <c r="K38" i="8"/>
  <c r="L38" i="8"/>
  <c r="I39" i="8"/>
  <c r="K39" i="8"/>
  <c r="L39" i="8"/>
  <c r="I40" i="8"/>
  <c r="K40" i="8"/>
  <c r="L40" i="8"/>
  <c r="I41" i="8"/>
  <c r="K41" i="8"/>
  <c r="L41" i="8"/>
  <c r="I42" i="8"/>
  <c r="K42" i="8"/>
  <c r="L42" i="8"/>
  <c r="I43" i="8"/>
  <c r="K43" i="8"/>
  <c r="L43" i="8"/>
  <c r="I44" i="8"/>
  <c r="K44" i="8"/>
  <c r="L44" i="8"/>
  <c r="I45" i="8"/>
  <c r="K45" i="8"/>
  <c r="L45" i="8"/>
  <c r="I46" i="8"/>
  <c r="K46" i="8"/>
  <c r="L46" i="8"/>
  <c r="I47" i="8"/>
  <c r="K47" i="8"/>
  <c r="L47" i="8"/>
  <c r="D48" i="8"/>
  <c r="I48" i="8"/>
  <c r="K48" i="8"/>
  <c r="L48" i="8"/>
  <c r="I49" i="8"/>
  <c r="K49" i="8"/>
  <c r="L49" i="8"/>
  <c r="I50" i="8"/>
  <c r="K50" i="8"/>
  <c r="L50" i="8"/>
  <c r="I51" i="8"/>
  <c r="K51" i="8"/>
  <c r="L51" i="8"/>
  <c r="I52" i="8"/>
  <c r="K52" i="8"/>
  <c r="L52" i="8"/>
  <c r="I53" i="8"/>
  <c r="K53" i="8"/>
  <c r="L53" i="8"/>
  <c r="I54" i="8"/>
  <c r="K54" i="8"/>
  <c r="L54" i="8"/>
  <c r="I55" i="8"/>
  <c r="K55" i="8"/>
  <c r="L55" i="8"/>
  <c r="I56" i="8"/>
  <c r="K56" i="8"/>
  <c r="L56" i="8"/>
  <c r="I57" i="8"/>
  <c r="K57" i="8"/>
  <c r="L57" i="8"/>
  <c r="D58" i="8"/>
  <c r="I58" i="8"/>
  <c r="K58" i="8"/>
  <c r="L58" i="8"/>
  <c r="I59" i="8"/>
  <c r="K59" i="8"/>
  <c r="L59" i="8"/>
  <c r="I60" i="8"/>
  <c r="K60" i="8"/>
  <c r="L60" i="8"/>
  <c r="I7" i="9"/>
  <c r="K7" i="9"/>
  <c r="L7" i="9"/>
  <c r="I8" i="9"/>
  <c r="K8" i="9"/>
  <c r="L8" i="9"/>
  <c r="I9" i="9"/>
  <c r="K9" i="9"/>
  <c r="L9" i="9"/>
  <c r="I10" i="9"/>
  <c r="K10" i="9"/>
  <c r="L10" i="9"/>
  <c r="I11" i="9"/>
  <c r="K11" i="9"/>
  <c r="L11" i="9"/>
  <c r="I12" i="9"/>
  <c r="K12" i="9"/>
  <c r="L12" i="9"/>
  <c r="I13" i="9"/>
  <c r="K13" i="9"/>
  <c r="L13" i="9"/>
  <c r="I14" i="9"/>
  <c r="K14" i="9"/>
  <c r="L14" i="9"/>
  <c r="I15" i="9"/>
  <c r="K15" i="9"/>
  <c r="L15" i="9"/>
  <c r="I16" i="9"/>
  <c r="K16" i="9"/>
  <c r="L16" i="9"/>
  <c r="I17" i="9"/>
  <c r="K17" i="9"/>
  <c r="L17" i="9"/>
  <c r="I18" i="9"/>
  <c r="K18" i="9"/>
  <c r="L18" i="9"/>
  <c r="I19" i="9"/>
  <c r="K19" i="9"/>
  <c r="L19" i="9"/>
  <c r="I20" i="9"/>
  <c r="K20" i="9"/>
  <c r="L20" i="9"/>
  <c r="I21" i="9"/>
  <c r="K21" i="9"/>
  <c r="L21" i="9"/>
  <c r="I22" i="9"/>
  <c r="K22" i="9"/>
  <c r="L22" i="9"/>
  <c r="I23" i="9"/>
  <c r="K23" i="9"/>
  <c r="L23" i="9"/>
  <c r="I24" i="9"/>
  <c r="K24" i="9"/>
  <c r="L24" i="9"/>
  <c r="I25" i="9"/>
  <c r="K25" i="9"/>
  <c r="L25" i="9"/>
  <c r="I26" i="9"/>
  <c r="K26" i="9"/>
  <c r="L26" i="9"/>
  <c r="I27" i="9"/>
  <c r="K27" i="9"/>
  <c r="L27" i="9"/>
  <c r="I28" i="9"/>
  <c r="K28" i="9"/>
  <c r="L28" i="9"/>
  <c r="I29" i="9"/>
  <c r="K29" i="9"/>
  <c r="L29" i="9"/>
  <c r="I30" i="9"/>
  <c r="K30" i="9"/>
  <c r="L30" i="9"/>
  <c r="I31" i="9"/>
  <c r="K31" i="9"/>
  <c r="L31" i="9"/>
  <c r="I32" i="9"/>
  <c r="K32" i="9"/>
  <c r="L32" i="9"/>
  <c r="I33" i="9"/>
  <c r="K33" i="9"/>
  <c r="L33" i="9"/>
  <c r="I34" i="9"/>
  <c r="K34" i="9"/>
  <c r="L34" i="9"/>
  <c r="I35" i="9"/>
  <c r="K35" i="9"/>
  <c r="L35" i="9"/>
  <c r="I36" i="9"/>
  <c r="K36" i="9"/>
  <c r="L36" i="9"/>
  <c r="I37" i="9"/>
  <c r="K37" i="9"/>
  <c r="L37" i="9"/>
  <c r="I38" i="9"/>
  <c r="K38" i="9"/>
  <c r="L38" i="9"/>
  <c r="I39" i="9"/>
  <c r="K39" i="9"/>
  <c r="L39" i="9"/>
  <c r="I40" i="9"/>
  <c r="K40" i="9"/>
  <c r="L40" i="9"/>
  <c r="I41" i="9"/>
  <c r="K41" i="9"/>
  <c r="L41" i="9"/>
  <c r="I42" i="9"/>
  <c r="K42" i="9"/>
  <c r="L42" i="9"/>
  <c r="I43" i="9"/>
  <c r="K43" i="9"/>
  <c r="L43" i="9"/>
  <c r="I44" i="9"/>
  <c r="K44" i="9"/>
  <c r="L44" i="9"/>
  <c r="I45" i="9"/>
  <c r="K45" i="9"/>
  <c r="L45" i="9"/>
  <c r="I46" i="9"/>
  <c r="K46" i="9"/>
  <c r="L46" i="9"/>
  <c r="I47" i="9"/>
  <c r="K47" i="9"/>
  <c r="L47" i="9"/>
  <c r="I48" i="9"/>
  <c r="K48" i="9"/>
  <c r="L48" i="9"/>
  <c r="I49" i="9"/>
  <c r="K49" i="9"/>
  <c r="L49" i="9"/>
  <c r="I50" i="9"/>
  <c r="K50" i="9"/>
  <c r="L50" i="9"/>
  <c r="I51" i="9"/>
  <c r="K51" i="9"/>
  <c r="L51" i="9"/>
  <c r="I52" i="9"/>
  <c r="K52" i="9"/>
  <c r="L52" i="9"/>
  <c r="I53" i="9"/>
  <c r="K53" i="9"/>
  <c r="L53" i="9"/>
  <c r="I54" i="9"/>
  <c r="K54" i="9"/>
  <c r="L54" i="9"/>
  <c r="I55" i="9"/>
  <c r="K55" i="9"/>
  <c r="L55" i="9"/>
  <c r="I56" i="9"/>
  <c r="K56" i="9"/>
  <c r="L56" i="9"/>
  <c r="I57" i="9"/>
  <c r="K57" i="9"/>
  <c r="L57" i="9"/>
  <c r="I58" i="9"/>
  <c r="K58" i="9"/>
  <c r="L58" i="9"/>
  <c r="I59" i="9"/>
  <c r="K59" i="9"/>
  <c r="L59" i="9"/>
  <c r="I60" i="9"/>
  <c r="K60" i="9"/>
  <c r="L60" i="9"/>
  <c r="I61" i="9"/>
  <c r="K61" i="9"/>
  <c r="L61" i="9"/>
  <c r="I62" i="9"/>
  <c r="K62" i="9"/>
  <c r="L62" i="9"/>
  <c r="I63" i="9"/>
  <c r="K63" i="9"/>
  <c r="L63" i="9"/>
  <c r="I64" i="9"/>
  <c r="K64" i="9"/>
  <c r="L64" i="9"/>
  <c r="I65" i="9"/>
  <c r="K65" i="9"/>
  <c r="L65" i="9"/>
  <c r="I66" i="9"/>
  <c r="K66" i="9"/>
  <c r="L66" i="9"/>
  <c r="I67" i="9"/>
  <c r="K67" i="9"/>
  <c r="L67" i="9"/>
  <c r="I68" i="9"/>
  <c r="K68" i="9"/>
  <c r="L68" i="9"/>
  <c r="I69" i="9"/>
  <c r="K69" i="9"/>
  <c r="L69" i="9"/>
  <c r="I70" i="9"/>
  <c r="K70" i="9"/>
  <c r="L70" i="9"/>
  <c r="I71" i="9"/>
  <c r="K71" i="9"/>
  <c r="L71" i="9"/>
  <c r="I72" i="9"/>
  <c r="K72" i="9"/>
  <c r="L72" i="9"/>
  <c r="I73" i="9"/>
  <c r="K73" i="9"/>
  <c r="L73" i="9"/>
  <c r="I74" i="9"/>
  <c r="K74" i="9"/>
  <c r="L74" i="9"/>
  <c r="I75" i="9"/>
  <c r="K75" i="9"/>
  <c r="L75" i="9"/>
  <c r="I76" i="9"/>
  <c r="K76" i="9"/>
  <c r="L76" i="9"/>
  <c r="I77" i="9"/>
  <c r="K77" i="9"/>
  <c r="L77" i="9"/>
  <c r="I78" i="9"/>
  <c r="K78" i="9"/>
  <c r="L78" i="9"/>
  <c r="I79" i="9"/>
  <c r="K79" i="9"/>
  <c r="L79" i="9"/>
  <c r="I80" i="9"/>
  <c r="K80" i="9"/>
  <c r="L80" i="9"/>
  <c r="I7" i="10"/>
  <c r="K7" i="10"/>
  <c r="L7" i="10"/>
  <c r="I8" i="10"/>
  <c r="K8" i="10"/>
  <c r="L8" i="10"/>
  <c r="I9" i="10"/>
  <c r="K9" i="10"/>
  <c r="L9" i="10"/>
  <c r="I10" i="10"/>
  <c r="K10" i="10"/>
  <c r="L10" i="10"/>
  <c r="I11" i="10"/>
  <c r="K11" i="10"/>
  <c r="L11" i="10"/>
  <c r="I12" i="10"/>
  <c r="K12" i="10"/>
  <c r="L12" i="10"/>
  <c r="I13" i="10"/>
  <c r="K13" i="10"/>
  <c r="L13" i="10"/>
  <c r="I14" i="10"/>
  <c r="K14" i="10"/>
  <c r="L14" i="10"/>
  <c r="I15" i="10"/>
  <c r="K15" i="10"/>
  <c r="L15" i="10"/>
  <c r="I16" i="10"/>
  <c r="K16" i="10"/>
  <c r="L16" i="10"/>
  <c r="I17" i="10"/>
  <c r="K17" i="10"/>
  <c r="L17" i="10"/>
  <c r="I18" i="10"/>
  <c r="K18" i="10"/>
  <c r="L18" i="10"/>
  <c r="I19" i="10"/>
  <c r="K19" i="10"/>
  <c r="L19" i="10"/>
  <c r="I20" i="10"/>
  <c r="K20" i="10"/>
  <c r="L20" i="10"/>
  <c r="I21" i="10"/>
  <c r="K21" i="10"/>
  <c r="L21" i="10"/>
  <c r="I22" i="10"/>
  <c r="K22" i="10"/>
  <c r="L22" i="10"/>
  <c r="I23" i="10"/>
  <c r="K23" i="10"/>
  <c r="L23" i="10"/>
  <c r="I24" i="10"/>
  <c r="K24" i="10"/>
  <c r="L24" i="10"/>
  <c r="I25" i="10"/>
  <c r="K25" i="10"/>
  <c r="L25" i="10"/>
  <c r="I26" i="10"/>
  <c r="K26" i="10"/>
  <c r="L26" i="10"/>
  <c r="I27" i="10"/>
  <c r="K27" i="10"/>
  <c r="L27" i="10"/>
  <c r="I28" i="10"/>
  <c r="K28" i="10"/>
  <c r="L28" i="10"/>
  <c r="I29" i="10"/>
  <c r="K29" i="10"/>
  <c r="L29" i="10"/>
  <c r="I30" i="10"/>
  <c r="K30" i="10"/>
  <c r="L30" i="10"/>
  <c r="I31" i="10"/>
  <c r="K31" i="10"/>
  <c r="L31" i="10"/>
  <c r="I32" i="10"/>
  <c r="K32" i="10"/>
  <c r="L32" i="10"/>
  <c r="I33" i="10"/>
  <c r="K33" i="10"/>
  <c r="L33" i="10"/>
  <c r="I34" i="10"/>
  <c r="K34" i="10"/>
  <c r="L34" i="10"/>
  <c r="I35" i="10"/>
  <c r="K35" i="10"/>
  <c r="L35" i="10"/>
  <c r="I36" i="10"/>
  <c r="K36" i="10"/>
  <c r="L36" i="10"/>
  <c r="I37" i="10"/>
  <c r="K37" i="10"/>
  <c r="L37" i="10"/>
  <c r="I38" i="10"/>
  <c r="K38" i="10"/>
  <c r="L38" i="10"/>
  <c r="I39" i="10"/>
  <c r="K39" i="10"/>
  <c r="L39" i="10"/>
  <c r="I40" i="10"/>
  <c r="K40" i="10"/>
  <c r="L40" i="10"/>
  <c r="I41" i="10"/>
  <c r="K41" i="10"/>
  <c r="L41" i="10"/>
  <c r="I42" i="10"/>
  <c r="K42" i="10"/>
  <c r="L42" i="10"/>
  <c r="I43" i="10"/>
  <c r="K43" i="10"/>
  <c r="L43" i="10"/>
  <c r="I44" i="10"/>
  <c r="K44" i="10"/>
  <c r="L44" i="10"/>
  <c r="I45" i="10"/>
  <c r="K45" i="10"/>
  <c r="L45" i="10"/>
  <c r="I46" i="10"/>
  <c r="K46" i="10"/>
  <c r="L46" i="10"/>
  <c r="I47" i="10"/>
  <c r="K47" i="10"/>
  <c r="L47" i="10"/>
  <c r="I48" i="10"/>
  <c r="K48" i="10"/>
  <c r="L48" i="10"/>
  <c r="I49" i="10"/>
  <c r="K49" i="10"/>
  <c r="L49" i="10"/>
  <c r="I50" i="10"/>
  <c r="K50" i="10"/>
  <c r="L50" i="10"/>
  <c r="I51" i="10"/>
  <c r="K51" i="10"/>
  <c r="L51" i="10"/>
  <c r="I52" i="10"/>
  <c r="K52" i="10"/>
  <c r="L52" i="10"/>
  <c r="I53" i="10"/>
  <c r="K53" i="10"/>
  <c r="L53" i="10"/>
  <c r="I54" i="10"/>
  <c r="K54" i="10"/>
  <c r="L54" i="10"/>
  <c r="I55" i="10"/>
  <c r="K55" i="10"/>
  <c r="L55" i="10"/>
  <c r="I56" i="10"/>
  <c r="K56" i="10"/>
  <c r="L56" i="10"/>
  <c r="I57" i="10"/>
  <c r="K57" i="10"/>
  <c r="L57" i="10"/>
  <c r="I58" i="10"/>
  <c r="K58" i="10"/>
  <c r="L58" i="10"/>
  <c r="I59" i="10"/>
  <c r="K59" i="10"/>
  <c r="L59" i="10"/>
  <c r="I60" i="10"/>
  <c r="K60" i="10"/>
  <c r="L60" i="10"/>
  <c r="I61" i="10"/>
  <c r="K61" i="10"/>
  <c r="L61" i="10"/>
  <c r="I62" i="10"/>
  <c r="K62" i="10"/>
  <c r="L62" i="10"/>
  <c r="I63" i="10"/>
  <c r="K63" i="10"/>
  <c r="L63" i="10"/>
  <c r="I64" i="10"/>
  <c r="K64" i="10"/>
  <c r="L64" i="10"/>
  <c r="I65" i="10"/>
  <c r="K65" i="10"/>
  <c r="L65" i="10"/>
  <c r="I66" i="10"/>
  <c r="K66" i="10"/>
  <c r="L66" i="10"/>
  <c r="I67" i="10"/>
  <c r="K67" i="10"/>
  <c r="L67" i="10"/>
  <c r="I68" i="10"/>
  <c r="K68" i="10"/>
  <c r="L68" i="10"/>
  <c r="I69" i="10"/>
  <c r="K69" i="10"/>
  <c r="L69" i="10"/>
  <c r="I70" i="10"/>
  <c r="K70" i="10"/>
  <c r="L70" i="10"/>
  <c r="I71" i="10"/>
  <c r="K71" i="10"/>
  <c r="L71" i="10"/>
  <c r="I72" i="10"/>
  <c r="K72" i="10"/>
  <c r="L72" i="10"/>
  <c r="I73" i="10"/>
  <c r="K73" i="10"/>
  <c r="L73" i="10"/>
  <c r="I74" i="10"/>
  <c r="K74" i="10"/>
  <c r="L74" i="10"/>
  <c r="I75" i="10"/>
  <c r="K75" i="10"/>
  <c r="L75" i="10"/>
  <c r="I76" i="10"/>
  <c r="K76" i="10"/>
  <c r="L76" i="10"/>
  <c r="I77" i="10"/>
  <c r="K77" i="10"/>
  <c r="L77" i="10"/>
  <c r="I78" i="10"/>
  <c r="K78" i="10"/>
  <c r="L78" i="10"/>
  <c r="I79" i="10"/>
  <c r="K79" i="10"/>
  <c r="L79" i="10"/>
  <c r="I80" i="10"/>
  <c r="K80" i="10"/>
  <c r="L80" i="10"/>
  <c r="I81" i="10"/>
  <c r="K81" i="10"/>
  <c r="L81" i="10"/>
  <c r="I82" i="10"/>
  <c r="K82" i="10"/>
  <c r="L82" i="10"/>
  <c r="I83" i="10"/>
  <c r="K83" i="10"/>
  <c r="L83" i="10"/>
  <c r="I84" i="10"/>
  <c r="K84" i="10"/>
  <c r="L84" i="10"/>
  <c r="I85" i="10"/>
  <c r="K85" i="10"/>
  <c r="L85" i="10"/>
  <c r="I86" i="10"/>
  <c r="K86" i="10"/>
  <c r="L86" i="10"/>
  <c r="G7" i="11"/>
  <c r="H7" i="11"/>
  <c r="J7" i="11"/>
  <c r="G8" i="11"/>
  <c r="H8" i="11"/>
  <c r="J8" i="11"/>
  <c r="G9" i="11"/>
  <c r="I9" i="11"/>
  <c r="H9" i="11"/>
  <c r="J9" i="11"/>
  <c r="G10" i="11"/>
  <c r="H10" i="11"/>
  <c r="J10" i="11"/>
  <c r="G11" i="11"/>
  <c r="I11" i="11"/>
  <c r="H11" i="11"/>
  <c r="J11" i="11"/>
  <c r="G12" i="11"/>
  <c r="H12" i="11"/>
  <c r="I12" i="11"/>
  <c r="J12" i="11"/>
  <c r="G13" i="11"/>
  <c r="H13" i="11"/>
  <c r="J13" i="11"/>
  <c r="G14" i="11"/>
  <c r="H14" i="11"/>
  <c r="I14" i="11"/>
  <c r="J14" i="11"/>
  <c r="G15" i="11"/>
  <c r="I15" i="11"/>
  <c r="H15" i="11"/>
  <c r="J15" i="11"/>
  <c r="G16" i="11"/>
  <c r="H16" i="11"/>
  <c r="J16" i="11"/>
  <c r="I17" i="11"/>
  <c r="I18" i="11"/>
  <c r="I19" i="11"/>
  <c r="I20" i="11"/>
  <c r="I21" i="11"/>
  <c r="I22" i="11"/>
  <c r="I23" i="11"/>
  <c r="I24" i="11"/>
  <c r="I25" i="11"/>
  <c r="I26" i="11"/>
  <c r="G27" i="11"/>
  <c r="H27" i="11"/>
  <c r="I27" i="11"/>
  <c r="J27" i="11"/>
  <c r="G28" i="11"/>
  <c r="J28" i="11"/>
  <c r="G29" i="11"/>
  <c r="J29" i="11"/>
  <c r="G30" i="11"/>
  <c r="J30" i="11"/>
  <c r="G31" i="11"/>
  <c r="J31" i="11"/>
  <c r="G32" i="11"/>
  <c r="H32" i="11"/>
  <c r="I32" i="11"/>
  <c r="J32" i="11"/>
  <c r="G33" i="11"/>
  <c r="J33" i="11"/>
  <c r="G34" i="11"/>
  <c r="J34" i="11"/>
  <c r="G35" i="11"/>
  <c r="H35" i="11"/>
  <c r="J35" i="11"/>
  <c r="G36" i="11"/>
  <c r="I36" i="11"/>
  <c r="H36" i="11"/>
  <c r="J36" i="11"/>
  <c r="I37" i="11"/>
  <c r="I38" i="11"/>
  <c r="I39" i="11"/>
  <c r="I40" i="11"/>
  <c r="I41" i="11"/>
  <c r="I42" i="11"/>
  <c r="I43" i="11"/>
  <c r="I44" i="11"/>
  <c r="I45" i="11"/>
  <c r="I46" i="11"/>
  <c r="G47" i="11"/>
  <c r="I47" i="11"/>
  <c r="J47" i="11"/>
  <c r="G48" i="11"/>
  <c r="I48" i="11"/>
  <c r="J48" i="11"/>
  <c r="G49" i="11"/>
  <c r="H49" i="11"/>
  <c r="J49" i="11"/>
  <c r="G50" i="11"/>
  <c r="H50" i="11"/>
  <c r="I50" i="11"/>
  <c r="J50" i="11"/>
  <c r="G51" i="11"/>
  <c r="I51" i="11"/>
  <c r="J51" i="11"/>
  <c r="G52" i="11"/>
  <c r="H52" i="11"/>
  <c r="J52" i="11"/>
  <c r="G53" i="11"/>
  <c r="I53" i="11"/>
  <c r="H53" i="11"/>
  <c r="J53" i="11"/>
  <c r="G54" i="11"/>
  <c r="J54" i="11"/>
  <c r="G55" i="11"/>
  <c r="H55" i="11"/>
  <c r="J55" i="11"/>
  <c r="G56" i="11"/>
  <c r="H56" i="11"/>
  <c r="J56" i="11"/>
  <c r="G57" i="11"/>
  <c r="H57" i="11"/>
  <c r="I57" i="11"/>
  <c r="J57" i="11"/>
  <c r="I58" i="11"/>
  <c r="I59" i="11"/>
  <c r="I60" i="11"/>
  <c r="I61" i="11"/>
  <c r="I62" i="11"/>
  <c r="I63" i="11"/>
  <c r="I64" i="11"/>
  <c r="I65" i="11"/>
  <c r="I66" i="11"/>
  <c r="I67" i="11"/>
  <c r="I68" i="11"/>
  <c r="G7" i="12"/>
  <c r="H7" i="12"/>
  <c r="I7" i="12"/>
  <c r="J7" i="12"/>
  <c r="G8" i="12"/>
  <c r="I8" i="12"/>
  <c r="J8" i="12"/>
  <c r="G9" i="12"/>
  <c r="H9" i="12"/>
  <c r="I9" i="12"/>
  <c r="J9" i="12"/>
  <c r="G10" i="12"/>
  <c r="H10" i="12"/>
  <c r="J10" i="12"/>
  <c r="G11" i="12"/>
  <c r="I11" i="12"/>
  <c r="H11" i="12"/>
  <c r="J11" i="12"/>
  <c r="G12" i="12"/>
  <c r="H12" i="12"/>
  <c r="I12" i="12"/>
  <c r="J12" i="12"/>
  <c r="G13" i="12"/>
  <c r="H13" i="12"/>
  <c r="J13" i="12"/>
  <c r="G14" i="12"/>
  <c r="I14" i="12"/>
  <c r="J14" i="12"/>
  <c r="G15" i="12"/>
  <c r="H15" i="12"/>
  <c r="I15" i="12"/>
  <c r="J15" i="12"/>
  <c r="G16" i="12"/>
  <c r="H16" i="12"/>
  <c r="J16" i="12"/>
  <c r="I17" i="12"/>
  <c r="I18" i="12"/>
  <c r="I19" i="12"/>
  <c r="I20" i="12"/>
  <c r="I21" i="12"/>
  <c r="I22" i="12"/>
  <c r="I23" i="12"/>
  <c r="I24" i="12"/>
  <c r="I25" i="12"/>
  <c r="I26" i="12"/>
  <c r="G27" i="12"/>
  <c r="H27" i="12"/>
  <c r="J27" i="12"/>
  <c r="G28" i="12"/>
  <c r="I28" i="12"/>
  <c r="J28" i="12"/>
  <c r="G29" i="12"/>
  <c r="H29" i="12"/>
  <c r="J29" i="12"/>
  <c r="G30" i="12"/>
  <c r="H30" i="12"/>
  <c r="I30" i="12"/>
  <c r="J30" i="12"/>
  <c r="G31" i="12"/>
  <c r="I31" i="12"/>
  <c r="J31" i="12"/>
  <c r="G32" i="12"/>
  <c r="H32" i="12"/>
  <c r="J32" i="12"/>
  <c r="G33" i="12"/>
  <c r="J33" i="12"/>
  <c r="G34" i="12"/>
  <c r="I34" i="12"/>
  <c r="H34" i="12"/>
  <c r="J34" i="12"/>
  <c r="G35" i="12"/>
  <c r="H35" i="12"/>
  <c r="J35" i="12"/>
  <c r="I36" i="12"/>
  <c r="I37" i="12"/>
  <c r="I38" i="12"/>
  <c r="I39" i="12"/>
  <c r="I40" i="12"/>
  <c r="I41" i="12"/>
  <c r="I42" i="12"/>
  <c r="I43" i="12"/>
  <c r="I44" i="12"/>
  <c r="G45" i="12"/>
  <c r="I45" i="12"/>
  <c r="H45" i="12"/>
  <c r="J45" i="12"/>
  <c r="G46" i="12"/>
  <c r="J46" i="12"/>
  <c r="G47" i="12"/>
  <c r="J47" i="12"/>
  <c r="G48" i="12"/>
  <c r="H48" i="12"/>
  <c r="J48" i="12"/>
  <c r="G49" i="12"/>
  <c r="H49" i="12"/>
  <c r="I49" i="12"/>
  <c r="J49" i="12"/>
  <c r="G50" i="12"/>
  <c r="J50" i="12"/>
  <c r="G51" i="12"/>
  <c r="H51" i="12"/>
  <c r="I51" i="12"/>
  <c r="J51" i="12"/>
  <c r="G52" i="12"/>
  <c r="I52" i="12"/>
  <c r="H52" i="12"/>
  <c r="J52" i="12"/>
  <c r="G53" i="12"/>
  <c r="J53" i="12"/>
  <c r="G54" i="12"/>
  <c r="J54" i="12"/>
  <c r="I55" i="12"/>
  <c r="I56" i="12"/>
  <c r="I57" i="12"/>
  <c r="I58" i="12"/>
  <c r="I59" i="12"/>
  <c r="I60" i="12"/>
  <c r="I61" i="12"/>
  <c r="I62" i="12"/>
  <c r="I63" i="12"/>
  <c r="I64" i="12"/>
  <c r="G7" i="13"/>
  <c r="H7" i="13"/>
  <c r="J7" i="13"/>
  <c r="G8" i="13"/>
  <c r="H8" i="13"/>
  <c r="J8" i="13"/>
  <c r="G9" i="13"/>
  <c r="H9" i="13"/>
  <c r="I9" i="13"/>
  <c r="J9" i="13"/>
  <c r="G10" i="13"/>
  <c r="H10" i="13"/>
  <c r="J10" i="13"/>
  <c r="G11" i="13"/>
  <c r="H11" i="13"/>
  <c r="J11" i="13"/>
  <c r="G12" i="13"/>
  <c r="H12" i="13"/>
  <c r="I12" i="13"/>
  <c r="J12" i="13"/>
  <c r="G13" i="13"/>
  <c r="H13" i="13"/>
  <c r="J13" i="13"/>
  <c r="G14" i="13"/>
  <c r="I14" i="13"/>
  <c r="H14" i="13"/>
  <c r="J14" i="13"/>
  <c r="G15" i="13"/>
  <c r="I15" i="13"/>
  <c r="H15" i="13"/>
  <c r="J15" i="13"/>
  <c r="I16" i="13"/>
  <c r="I17" i="13"/>
  <c r="I18" i="13"/>
  <c r="I19" i="13"/>
  <c r="I20" i="13"/>
  <c r="I21" i="13"/>
  <c r="I22" i="13"/>
  <c r="I23" i="13"/>
  <c r="I24" i="13"/>
  <c r="G25" i="13"/>
  <c r="H25" i="13"/>
  <c r="J25" i="13"/>
  <c r="G26" i="13"/>
  <c r="I26" i="13"/>
  <c r="H26" i="13"/>
  <c r="J26" i="13"/>
  <c r="G27" i="13"/>
  <c r="I27" i="13"/>
  <c r="J27" i="13"/>
  <c r="G28" i="13"/>
  <c r="H28" i="13"/>
  <c r="J28" i="13"/>
  <c r="G29" i="13"/>
  <c r="I29" i="13"/>
  <c r="J29" i="13"/>
  <c r="G30" i="13"/>
  <c r="H30" i="13"/>
  <c r="J30" i="13"/>
  <c r="G31" i="13"/>
  <c r="H31" i="13"/>
  <c r="J31" i="13"/>
  <c r="G32" i="13"/>
  <c r="I32" i="13"/>
  <c r="H32" i="13"/>
  <c r="J32" i="13"/>
  <c r="G33" i="13"/>
  <c r="I33" i="13"/>
  <c r="J33" i="13"/>
  <c r="I34" i="13"/>
  <c r="I35" i="13"/>
  <c r="I36" i="13"/>
  <c r="I37" i="13"/>
  <c r="I38" i="13"/>
  <c r="I39" i="13"/>
  <c r="I40" i="13"/>
  <c r="I41" i="13"/>
  <c r="I42" i="13"/>
  <c r="G43" i="13"/>
  <c r="J43" i="13"/>
  <c r="G44" i="13"/>
  <c r="I44" i="13"/>
  <c r="H44" i="13"/>
  <c r="J44" i="13"/>
  <c r="G45" i="13"/>
  <c r="H45" i="13"/>
  <c r="I45" i="13"/>
  <c r="J45" i="13"/>
  <c r="G46" i="13"/>
  <c r="H46" i="13"/>
  <c r="J46" i="13"/>
  <c r="G47" i="13"/>
  <c r="H47" i="13"/>
  <c r="I47" i="13"/>
  <c r="J47" i="13"/>
  <c r="G48" i="13"/>
  <c r="J48" i="13"/>
  <c r="G49" i="13"/>
  <c r="J49" i="13"/>
  <c r="G50" i="13"/>
  <c r="J50" i="13"/>
  <c r="G51" i="13"/>
  <c r="I51" i="13"/>
  <c r="H51" i="13"/>
  <c r="J51" i="13"/>
  <c r="G52" i="13"/>
  <c r="J52" i="13"/>
  <c r="I53" i="13"/>
  <c r="I54" i="13"/>
  <c r="I55" i="13"/>
  <c r="I56" i="13"/>
  <c r="I57" i="13"/>
  <c r="I58" i="13"/>
  <c r="I59" i="13"/>
  <c r="I60" i="13"/>
  <c r="I61" i="13"/>
  <c r="I62" i="13"/>
  <c r="G7" i="14"/>
  <c r="I7" i="14"/>
  <c r="J7" i="14"/>
  <c r="G8" i="14"/>
  <c r="H8" i="14"/>
  <c r="J8" i="14"/>
  <c r="G9" i="14"/>
  <c r="J9" i="14"/>
  <c r="G10" i="14"/>
  <c r="J10" i="14"/>
  <c r="G11" i="14"/>
  <c r="H11" i="14"/>
  <c r="J11" i="14"/>
  <c r="G12" i="14"/>
  <c r="H12" i="14"/>
  <c r="I12" i="14"/>
  <c r="J12" i="14"/>
  <c r="G13" i="14"/>
  <c r="J13" i="14"/>
  <c r="G14" i="14"/>
  <c r="H14" i="14"/>
  <c r="J14" i="14"/>
  <c r="G15" i="14"/>
  <c r="I15" i="14"/>
  <c r="H15" i="14"/>
  <c r="J15" i="14"/>
  <c r="I16" i="14"/>
  <c r="I17" i="14"/>
  <c r="I18" i="14"/>
  <c r="I19" i="14"/>
  <c r="I20" i="14"/>
  <c r="I21" i="14"/>
  <c r="I22" i="14"/>
  <c r="I23" i="14"/>
  <c r="I24" i="14"/>
  <c r="G25" i="14"/>
  <c r="I25" i="14"/>
  <c r="J25" i="14"/>
  <c r="G26" i="14"/>
  <c r="H26" i="14"/>
  <c r="J26" i="14"/>
  <c r="G27" i="14"/>
  <c r="H27" i="14"/>
  <c r="J27" i="14"/>
  <c r="G28" i="14"/>
  <c r="I28" i="14"/>
  <c r="J28" i="14"/>
  <c r="G29" i="14"/>
  <c r="H29" i="14"/>
  <c r="J29" i="14"/>
  <c r="G30" i="14"/>
  <c r="H30" i="14"/>
  <c r="I30" i="14"/>
  <c r="J30" i="14"/>
  <c r="G31" i="14"/>
  <c r="J31" i="14"/>
  <c r="G32" i="14"/>
  <c r="H32" i="14"/>
  <c r="J32" i="14"/>
  <c r="G33" i="14"/>
  <c r="H33" i="14"/>
  <c r="I33" i="14"/>
  <c r="J33" i="14"/>
  <c r="G34" i="14"/>
  <c r="H34" i="14"/>
  <c r="I34" i="14"/>
  <c r="J34" i="14"/>
  <c r="I35" i="14"/>
  <c r="I36" i="14"/>
  <c r="I37" i="14"/>
  <c r="I38" i="14"/>
  <c r="I39" i="14"/>
  <c r="I40" i="14"/>
  <c r="I41" i="14"/>
  <c r="I42" i="14"/>
  <c r="I43" i="14"/>
  <c r="I44" i="14"/>
  <c r="G45" i="14"/>
  <c r="H45" i="14"/>
  <c r="I45" i="14"/>
  <c r="J45" i="14"/>
  <c r="G46" i="14"/>
  <c r="J46" i="14"/>
  <c r="G47" i="14"/>
  <c r="J47" i="14"/>
  <c r="G48" i="14"/>
  <c r="I48" i="14"/>
  <c r="J48" i="14"/>
  <c r="G49" i="14"/>
  <c r="I49" i="14"/>
  <c r="J49" i="14"/>
  <c r="G50" i="14"/>
  <c r="J50" i="14"/>
  <c r="G51" i="14"/>
  <c r="H51" i="14"/>
  <c r="I51" i="14"/>
  <c r="J51" i="14"/>
  <c r="G52" i="14"/>
  <c r="I52" i="14"/>
  <c r="H52" i="14"/>
  <c r="J52" i="14"/>
  <c r="G53" i="14"/>
  <c r="J53" i="14"/>
  <c r="G54" i="14"/>
  <c r="H54" i="14"/>
  <c r="I54" i="14"/>
  <c r="J54" i="14"/>
  <c r="I55" i="14"/>
  <c r="I56" i="14"/>
  <c r="I57" i="14"/>
  <c r="I58" i="14"/>
  <c r="I59" i="14"/>
  <c r="I60" i="14"/>
  <c r="I61" i="14"/>
  <c r="I62" i="14"/>
  <c r="I63" i="14"/>
  <c r="I64" i="14"/>
  <c r="G7" i="15"/>
  <c r="H7" i="15"/>
  <c r="J7" i="15"/>
  <c r="G8" i="15"/>
  <c r="H8" i="15"/>
  <c r="J8" i="15"/>
  <c r="G9" i="15"/>
  <c r="J9" i="15"/>
  <c r="G10" i="15"/>
  <c r="H10" i="15"/>
  <c r="J10" i="15"/>
  <c r="G11" i="15"/>
  <c r="H11" i="15"/>
  <c r="J11" i="15"/>
  <c r="G12" i="15"/>
  <c r="I12" i="15"/>
  <c r="J12" i="15"/>
  <c r="G13" i="15"/>
  <c r="H13" i="15"/>
  <c r="J13" i="15"/>
  <c r="G14" i="15"/>
  <c r="J14" i="15"/>
  <c r="G15" i="15"/>
  <c r="I15" i="15"/>
  <c r="J15" i="15"/>
  <c r="G16" i="15"/>
  <c r="H16" i="15"/>
  <c r="J16" i="15"/>
  <c r="I17" i="15"/>
  <c r="I18" i="15"/>
  <c r="I19" i="15"/>
  <c r="I20" i="15"/>
  <c r="I21" i="15"/>
  <c r="I22" i="15"/>
  <c r="I23" i="15"/>
  <c r="I24" i="15"/>
  <c r="I25" i="15"/>
  <c r="I26" i="15"/>
  <c r="G27" i="15"/>
  <c r="J27" i="15"/>
  <c r="G28" i="15"/>
  <c r="H28" i="15"/>
  <c r="I28" i="15"/>
  <c r="J28" i="15"/>
  <c r="G29" i="15"/>
  <c r="H29" i="15"/>
  <c r="J29" i="15"/>
  <c r="G30" i="15"/>
  <c r="J30" i="15"/>
  <c r="G31" i="15"/>
  <c r="H31" i="15"/>
  <c r="I31" i="15"/>
  <c r="J31" i="15"/>
  <c r="G32" i="15"/>
  <c r="J32" i="15"/>
  <c r="G33" i="15"/>
  <c r="J33" i="15"/>
  <c r="G34" i="15"/>
  <c r="I34" i="15"/>
  <c r="H34" i="15"/>
  <c r="J34" i="15"/>
  <c r="G35" i="15"/>
  <c r="H35" i="15"/>
  <c r="J35" i="15"/>
  <c r="G36" i="15"/>
  <c r="J36" i="15"/>
  <c r="I37" i="15"/>
  <c r="I38" i="15"/>
  <c r="I39" i="15"/>
  <c r="I40" i="15"/>
  <c r="I41" i="15"/>
  <c r="I42" i="15"/>
  <c r="I43" i="15"/>
  <c r="I44" i="15"/>
  <c r="I45" i="15"/>
  <c r="I46" i="15"/>
  <c r="G47" i="15"/>
  <c r="H47" i="15"/>
  <c r="J47" i="15"/>
  <c r="G48" i="15"/>
  <c r="I48" i="15"/>
  <c r="J48" i="15"/>
  <c r="G49" i="15"/>
  <c r="H49" i="15"/>
  <c r="J49" i="15"/>
  <c r="G50" i="15"/>
  <c r="J50" i="15"/>
  <c r="G51" i="15"/>
  <c r="I51" i="15"/>
  <c r="J51" i="15"/>
  <c r="G52" i="15"/>
  <c r="H52" i="15"/>
  <c r="J52" i="15"/>
  <c r="G53" i="15"/>
  <c r="H53" i="15"/>
  <c r="I53" i="15"/>
  <c r="J53" i="15"/>
  <c r="G54" i="15"/>
  <c r="J54" i="15"/>
  <c r="G55" i="15"/>
  <c r="H55" i="15"/>
  <c r="J55" i="15"/>
  <c r="G56" i="15"/>
  <c r="J56" i="15"/>
  <c r="I57" i="15"/>
  <c r="I58" i="15"/>
  <c r="I59" i="15"/>
  <c r="I60" i="15"/>
  <c r="I61" i="15"/>
  <c r="I62" i="15"/>
  <c r="I63" i="15"/>
  <c r="I64" i="15"/>
  <c r="I65" i="15"/>
  <c r="I66" i="15"/>
  <c r="G7" i="16"/>
  <c r="J7" i="16"/>
  <c r="G8" i="16"/>
  <c r="I8" i="16"/>
  <c r="H8" i="16"/>
  <c r="J8" i="16"/>
  <c r="G9" i="16"/>
  <c r="H9" i="16"/>
  <c r="I9" i="16"/>
  <c r="J9" i="16"/>
  <c r="G10" i="16"/>
  <c r="J10" i="16"/>
  <c r="G11" i="16"/>
  <c r="I11" i="16"/>
  <c r="H11" i="16"/>
  <c r="J11" i="16"/>
  <c r="G12" i="16"/>
  <c r="H12" i="16"/>
  <c r="I12" i="16"/>
  <c r="J12" i="16"/>
  <c r="G13" i="16"/>
  <c r="J13" i="16"/>
  <c r="G14" i="16"/>
  <c r="I14" i="16"/>
  <c r="H14" i="16"/>
  <c r="J14" i="16"/>
  <c r="G15" i="16"/>
  <c r="H15" i="16"/>
  <c r="I15" i="16"/>
  <c r="J15" i="16"/>
  <c r="G16" i="16"/>
  <c r="J16" i="16"/>
  <c r="I17" i="16"/>
  <c r="I18" i="16"/>
  <c r="I19" i="16"/>
  <c r="I20" i="16"/>
  <c r="I21" i="16"/>
  <c r="I22" i="16"/>
  <c r="I23" i="16"/>
  <c r="I24" i="16"/>
  <c r="I25" i="16"/>
  <c r="I26" i="16"/>
  <c r="G27" i="16"/>
  <c r="I27" i="16"/>
  <c r="J27" i="16"/>
  <c r="G28" i="16"/>
  <c r="H28" i="16"/>
  <c r="J28" i="16"/>
  <c r="G29" i="16"/>
  <c r="I29" i="16"/>
  <c r="H29" i="16"/>
  <c r="J29" i="16"/>
  <c r="G30" i="16"/>
  <c r="I30" i="16"/>
  <c r="J30" i="16"/>
  <c r="G31" i="16"/>
  <c r="H31" i="16"/>
  <c r="J31" i="16"/>
  <c r="G32" i="16"/>
  <c r="I32" i="16"/>
  <c r="J32" i="16"/>
  <c r="G33" i="16"/>
  <c r="J33" i="16"/>
  <c r="G34" i="16"/>
  <c r="I34" i="16"/>
  <c r="J34" i="16"/>
  <c r="G35" i="16"/>
  <c r="I35" i="16"/>
  <c r="H35" i="16"/>
  <c r="J35" i="16"/>
  <c r="G36" i="16"/>
  <c r="I36" i="16"/>
  <c r="J36" i="16"/>
  <c r="I37" i="16"/>
  <c r="I38" i="16"/>
  <c r="I39" i="16"/>
  <c r="I40" i="16"/>
  <c r="I41" i="16"/>
  <c r="I42" i="16"/>
  <c r="I43" i="16"/>
  <c r="I44" i="16"/>
  <c r="I45" i="16"/>
  <c r="I46" i="16"/>
  <c r="G47" i="16"/>
  <c r="J47" i="16"/>
  <c r="G48" i="16"/>
  <c r="I48" i="16"/>
  <c r="J48" i="16"/>
  <c r="G49" i="16"/>
  <c r="J49" i="16"/>
  <c r="G50" i="16"/>
  <c r="J50" i="16"/>
  <c r="G51" i="16"/>
  <c r="I51" i="16"/>
  <c r="J51" i="16"/>
  <c r="G52" i="16"/>
  <c r="I52" i="16"/>
  <c r="H52" i="16"/>
  <c r="J52" i="16"/>
  <c r="G53" i="16"/>
  <c r="J53" i="16"/>
  <c r="G54" i="16"/>
  <c r="H54" i="16"/>
  <c r="I54" i="16"/>
  <c r="J54" i="16"/>
  <c r="G55" i="16"/>
  <c r="I55" i="16"/>
  <c r="J55" i="16"/>
  <c r="G56" i="16"/>
  <c r="J56" i="16"/>
  <c r="I57" i="16"/>
  <c r="I58" i="16"/>
  <c r="I59" i="16"/>
  <c r="I60" i="16"/>
  <c r="I61" i="16"/>
  <c r="I62" i="16"/>
  <c r="I63" i="16"/>
  <c r="I64" i="16"/>
  <c r="I65" i="16"/>
  <c r="I66" i="16"/>
  <c r="G7" i="17"/>
  <c r="H7" i="17"/>
  <c r="J7" i="17"/>
  <c r="G8" i="17"/>
  <c r="I8" i="17"/>
  <c r="H8" i="17"/>
  <c r="J8" i="17"/>
  <c r="G9" i="17"/>
  <c r="I9" i="17"/>
  <c r="J9" i="17"/>
  <c r="G10" i="17"/>
  <c r="H10" i="17"/>
  <c r="J10" i="17"/>
  <c r="G11" i="17"/>
  <c r="J11" i="17"/>
  <c r="G12" i="17"/>
  <c r="H12" i="17"/>
  <c r="I12" i="17"/>
  <c r="J12" i="17"/>
  <c r="G13" i="17"/>
  <c r="H13" i="17"/>
  <c r="J13" i="17"/>
  <c r="G14" i="17"/>
  <c r="I14" i="17"/>
  <c r="H14" i="17"/>
  <c r="J14" i="17"/>
  <c r="G15" i="17"/>
  <c r="I15" i="17"/>
  <c r="J15" i="17"/>
  <c r="I16" i="17"/>
  <c r="I17" i="17"/>
  <c r="I18" i="17"/>
  <c r="I19" i="17"/>
  <c r="I20" i="17"/>
  <c r="I21" i="17"/>
  <c r="I22" i="17"/>
  <c r="I23" i="17"/>
  <c r="I24" i="17"/>
  <c r="G25" i="17"/>
  <c r="J25" i="17"/>
  <c r="G26" i="17"/>
  <c r="I26" i="17"/>
  <c r="J26" i="17"/>
  <c r="G27" i="17"/>
  <c r="J27" i="17"/>
  <c r="G28" i="17"/>
  <c r="J28" i="17"/>
  <c r="G29" i="17"/>
  <c r="H29" i="17"/>
  <c r="I29" i="17"/>
  <c r="J29" i="17"/>
  <c r="G30" i="17"/>
  <c r="I30" i="17"/>
  <c r="H30" i="17"/>
  <c r="J30" i="17"/>
  <c r="G31" i="17"/>
  <c r="J31" i="17"/>
  <c r="G32" i="17"/>
  <c r="I32" i="17"/>
  <c r="H32" i="17"/>
  <c r="J32" i="17"/>
  <c r="G33" i="17"/>
  <c r="J33" i="17"/>
  <c r="I34" i="17"/>
  <c r="I35" i="17"/>
  <c r="I36" i="17"/>
  <c r="I37" i="17"/>
  <c r="I38" i="17"/>
  <c r="I39" i="17"/>
  <c r="I40" i="17"/>
  <c r="I41" i="17"/>
  <c r="I42" i="17"/>
  <c r="G43" i="17"/>
  <c r="J43" i="17"/>
  <c r="G44" i="17"/>
  <c r="H44" i="17"/>
  <c r="I44" i="17"/>
  <c r="J44" i="17"/>
  <c r="G45" i="17"/>
  <c r="I45" i="17"/>
  <c r="J45" i="17"/>
  <c r="G46" i="17"/>
  <c r="J46" i="17"/>
  <c r="G47" i="17"/>
  <c r="H47" i="17"/>
  <c r="I47" i="17"/>
  <c r="J47" i="17"/>
  <c r="G48" i="17"/>
  <c r="J48" i="17"/>
  <c r="G49" i="17"/>
  <c r="J49" i="17"/>
  <c r="G50" i="17"/>
  <c r="H50" i="17"/>
  <c r="J50" i="17"/>
  <c r="G51" i="17"/>
  <c r="I51" i="17"/>
  <c r="J51" i="17"/>
  <c r="G52" i="17"/>
  <c r="J52" i="17"/>
  <c r="I53" i="17"/>
  <c r="I54" i="17"/>
  <c r="I55" i="17"/>
  <c r="I56" i="17"/>
  <c r="I57" i="17"/>
  <c r="I58" i="17"/>
  <c r="I59" i="17"/>
  <c r="I60" i="17"/>
  <c r="I61" i="17"/>
  <c r="I62" i="17"/>
  <c r="G7" i="18"/>
  <c r="I7" i="18"/>
  <c r="J7" i="18"/>
  <c r="G8" i="18"/>
  <c r="H8" i="18"/>
  <c r="J8" i="18"/>
  <c r="G9" i="18"/>
  <c r="H9" i="18"/>
  <c r="J9" i="18"/>
  <c r="G10" i="18"/>
  <c r="I10" i="18"/>
  <c r="J10" i="18"/>
  <c r="G11" i="18"/>
  <c r="H11" i="18"/>
  <c r="J11" i="18"/>
  <c r="G12" i="18"/>
  <c r="I12" i="18"/>
  <c r="H12" i="18"/>
  <c r="J12" i="18"/>
  <c r="G13" i="18"/>
  <c r="H13" i="18"/>
  <c r="I13" i="18"/>
  <c r="J13" i="18"/>
  <c r="G14" i="18"/>
  <c r="H14" i="18"/>
  <c r="J14" i="18"/>
  <c r="G15" i="18"/>
  <c r="H15" i="18"/>
  <c r="I15" i="18"/>
  <c r="J15" i="18"/>
  <c r="I16" i="18"/>
  <c r="I17" i="18"/>
  <c r="I18" i="18"/>
  <c r="I19" i="18"/>
  <c r="I20" i="18"/>
  <c r="I21" i="18"/>
  <c r="I22" i="18"/>
  <c r="I23" i="18"/>
  <c r="I24" i="18"/>
  <c r="G25" i="18"/>
  <c r="I25" i="18"/>
  <c r="H25" i="18"/>
  <c r="J25" i="18"/>
  <c r="G26" i="18"/>
  <c r="J26" i="18"/>
  <c r="G27" i="18"/>
  <c r="I27" i="18"/>
  <c r="J27" i="18"/>
  <c r="G28" i="18"/>
  <c r="J28" i="18"/>
  <c r="G29" i="18"/>
  <c r="J29" i="18"/>
  <c r="G30" i="18"/>
  <c r="I30" i="18"/>
  <c r="J30" i="18"/>
  <c r="G31" i="18"/>
  <c r="H31" i="18"/>
  <c r="I31" i="18"/>
  <c r="J31" i="18"/>
  <c r="G32" i="18"/>
  <c r="J32" i="18"/>
  <c r="G33" i="18"/>
  <c r="H33" i="18"/>
  <c r="J33" i="18"/>
  <c r="I34" i="18"/>
  <c r="I35" i="18"/>
  <c r="I36" i="18"/>
  <c r="I37" i="18"/>
  <c r="I38" i="18"/>
  <c r="I39" i="18"/>
  <c r="I40" i="18"/>
  <c r="I41" i="18"/>
  <c r="I42" i="18"/>
  <c r="G43" i="18"/>
  <c r="I43" i="18"/>
  <c r="H43" i="18"/>
  <c r="J43" i="18"/>
  <c r="G44" i="18"/>
  <c r="I44" i="18"/>
  <c r="H44" i="18"/>
  <c r="J44" i="18"/>
  <c r="G45" i="18"/>
  <c r="H45" i="18"/>
  <c r="J45" i="18"/>
  <c r="G46" i="18"/>
  <c r="I46" i="18"/>
  <c r="H46" i="18"/>
  <c r="J46" i="18"/>
  <c r="G47" i="18"/>
  <c r="I47" i="18"/>
  <c r="J47" i="18"/>
  <c r="G48" i="18"/>
  <c r="I48" i="18"/>
  <c r="H48" i="18"/>
  <c r="J48" i="18"/>
  <c r="G49" i="18"/>
  <c r="H49" i="18"/>
  <c r="I49" i="18"/>
  <c r="J49" i="18"/>
  <c r="G50" i="18"/>
  <c r="J50" i="18"/>
  <c r="G51" i="18"/>
  <c r="I51" i="18"/>
  <c r="H51" i="18"/>
  <c r="J51" i="18"/>
  <c r="I52" i="18"/>
  <c r="I53" i="18"/>
  <c r="I54" i="18"/>
  <c r="I55" i="18"/>
  <c r="I56" i="18"/>
  <c r="I57" i="18"/>
  <c r="I58" i="18"/>
  <c r="I59" i="18"/>
  <c r="I60" i="18"/>
  <c r="F6" i="19"/>
  <c r="G6" i="19"/>
  <c r="F7" i="19"/>
  <c r="G7" i="19"/>
  <c r="F8" i="19"/>
  <c r="G8" i="19"/>
  <c r="F9" i="19"/>
  <c r="G9" i="19"/>
  <c r="F10" i="19"/>
  <c r="G10" i="19"/>
  <c r="F11" i="19"/>
  <c r="G11" i="19"/>
  <c r="F12" i="19"/>
  <c r="G12" i="19"/>
  <c r="F13" i="19"/>
  <c r="G13" i="19"/>
  <c r="F14" i="19"/>
  <c r="G14" i="19"/>
  <c r="F15" i="19"/>
  <c r="G15" i="19"/>
  <c r="E16" i="19"/>
  <c r="F16" i="19"/>
  <c r="G16" i="19"/>
  <c r="E17" i="19"/>
  <c r="F17" i="19"/>
  <c r="G17" i="19"/>
  <c r="E18" i="19"/>
  <c r="F18" i="19"/>
  <c r="G18" i="19"/>
  <c r="E19" i="19"/>
  <c r="F19" i="19"/>
  <c r="G19" i="19"/>
  <c r="E20" i="19"/>
  <c r="F20" i="19"/>
  <c r="G20" i="19"/>
  <c r="E21" i="19"/>
  <c r="F21" i="19"/>
  <c r="G21" i="19"/>
  <c r="E22" i="19"/>
  <c r="F22" i="19"/>
  <c r="G22" i="19"/>
  <c r="E23" i="19"/>
  <c r="F23" i="19"/>
  <c r="G23" i="19"/>
  <c r="E24" i="19"/>
  <c r="F24" i="19"/>
  <c r="G24" i="19"/>
  <c r="E25" i="19"/>
  <c r="F25" i="19"/>
  <c r="G25" i="19"/>
  <c r="E26" i="19"/>
  <c r="F26" i="19"/>
  <c r="G26" i="19"/>
  <c r="E27" i="19"/>
  <c r="F27" i="19"/>
  <c r="G27" i="19"/>
  <c r="E28" i="19"/>
  <c r="F28" i="19"/>
  <c r="G28" i="19"/>
  <c r="E29" i="19"/>
  <c r="F29" i="19"/>
  <c r="G29" i="19"/>
  <c r="E30" i="19"/>
  <c r="F30" i="19"/>
  <c r="G30" i="19"/>
  <c r="E31" i="19"/>
  <c r="F31" i="19"/>
  <c r="G31" i="19"/>
  <c r="E32" i="19"/>
  <c r="F32" i="19"/>
  <c r="G32" i="19"/>
  <c r="E33" i="19"/>
  <c r="F33" i="19"/>
  <c r="G33" i="19"/>
  <c r="E34" i="19"/>
  <c r="F34" i="19"/>
  <c r="G34" i="19"/>
  <c r="E35" i="19"/>
  <c r="F35" i="19"/>
  <c r="G35" i="19"/>
  <c r="E36" i="19"/>
  <c r="F36" i="19"/>
  <c r="G36" i="19"/>
  <c r="E37" i="19"/>
  <c r="F37" i="19"/>
  <c r="G37" i="19"/>
  <c r="E38" i="19"/>
  <c r="F38" i="19"/>
  <c r="G38" i="19"/>
  <c r="E39" i="19"/>
  <c r="F39" i="19"/>
  <c r="G39" i="19"/>
  <c r="E40" i="19"/>
  <c r="F40" i="19"/>
  <c r="G40" i="19"/>
  <c r="E41" i="19"/>
  <c r="F41" i="19"/>
  <c r="G41" i="19"/>
  <c r="E42" i="19"/>
  <c r="F42" i="19"/>
  <c r="G42" i="19"/>
  <c r="E6" i="20"/>
  <c r="F6" i="20"/>
  <c r="G6" i="20"/>
  <c r="E7" i="20"/>
  <c r="F7" i="20"/>
  <c r="G7" i="20"/>
  <c r="E8" i="20"/>
  <c r="F8" i="20"/>
  <c r="G8" i="20"/>
  <c r="E9" i="20"/>
  <c r="F9" i="20"/>
  <c r="G9" i="20"/>
  <c r="E10" i="20"/>
  <c r="F10" i="20"/>
  <c r="G10" i="20"/>
  <c r="E11" i="20"/>
  <c r="F11" i="20"/>
  <c r="G11" i="20"/>
  <c r="E12" i="20"/>
  <c r="F12" i="20"/>
  <c r="G12" i="20"/>
  <c r="E13" i="20"/>
  <c r="F13" i="20"/>
  <c r="G13" i="20"/>
  <c r="E14" i="20"/>
  <c r="F14" i="20"/>
  <c r="G14" i="20"/>
  <c r="E24" i="20"/>
  <c r="F24" i="20"/>
  <c r="G24" i="20"/>
  <c r="E25" i="20"/>
  <c r="F25" i="20"/>
  <c r="G25" i="20"/>
  <c r="E26" i="20"/>
  <c r="F26" i="20"/>
  <c r="G26" i="20"/>
  <c r="E27" i="20"/>
  <c r="F27" i="20"/>
  <c r="G27" i="20"/>
  <c r="E28" i="20"/>
  <c r="F28" i="20"/>
  <c r="G28" i="20"/>
  <c r="E29" i="20"/>
  <c r="F29" i="20"/>
  <c r="G29" i="20"/>
  <c r="E30" i="20"/>
  <c r="F30" i="20"/>
  <c r="G30" i="20"/>
  <c r="E31" i="20"/>
  <c r="F31" i="20"/>
  <c r="G31" i="20"/>
  <c r="E32" i="20"/>
  <c r="F32" i="20"/>
  <c r="G32" i="20"/>
  <c r="E33" i="20"/>
  <c r="F33" i="20"/>
  <c r="G33" i="20"/>
  <c r="E34" i="20"/>
  <c r="F34" i="20"/>
  <c r="G34" i="20"/>
  <c r="E35" i="20"/>
  <c r="F35" i="20"/>
  <c r="G35" i="20"/>
  <c r="E36" i="20"/>
  <c r="F36" i="20"/>
  <c r="G36" i="20"/>
  <c r="E37" i="20"/>
  <c r="F37" i="20"/>
  <c r="G37" i="20"/>
  <c r="E38" i="20"/>
  <c r="F38" i="20"/>
  <c r="G38" i="20"/>
  <c r="E39" i="20"/>
  <c r="F39" i="20"/>
  <c r="G39" i="20"/>
  <c r="E40" i="20"/>
  <c r="F40" i="20"/>
  <c r="G40" i="20"/>
  <c r="E41" i="20"/>
  <c r="F41" i="20"/>
  <c r="G41" i="20"/>
  <c r="E42" i="20"/>
  <c r="F42" i="20"/>
  <c r="G42" i="20"/>
  <c r="E43" i="20"/>
  <c r="F43" i="20"/>
  <c r="G43" i="20"/>
  <c r="E6" i="21"/>
  <c r="F6" i="21"/>
  <c r="G6" i="21"/>
  <c r="E7" i="21"/>
  <c r="F7" i="21"/>
  <c r="G7" i="21"/>
  <c r="E8" i="21"/>
  <c r="F8" i="21"/>
  <c r="G8" i="21"/>
  <c r="E9" i="21"/>
  <c r="F9" i="21"/>
  <c r="G9" i="21"/>
  <c r="E10" i="21"/>
  <c r="F10" i="21"/>
  <c r="G10" i="21"/>
  <c r="E11" i="21"/>
  <c r="F11" i="21"/>
  <c r="G11" i="21"/>
  <c r="E12" i="21"/>
  <c r="F12" i="21"/>
  <c r="G12" i="21"/>
  <c r="E13" i="21"/>
  <c r="F13" i="21"/>
  <c r="G13" i="21"/>
  <c r="E14" i="21"/>
  <c r="F14" i="21"/>
  <c r="G14" i="21"/>
  <c r="E15" i="21"/>
  <c r="F15" i="21"/>
  <c r="G15" i="21"/>
  <c r="E16" i="21"/>
  <c r="F16" i="21"/>
  <c r="G16" i="21"/>
  <c r="E17" i="21"/>
  <c r="F17" i="21"/>
  <c r="G17" i="21"/>
  <c r="E18" i="21"/>
  <c r="F18" i="21"/>
  <c r="G18" i="21"/>
  <c r="E19" i="21"/>
  <c r="F19" i="21"/>
  <c r="G19" i="21"/>
  <c r="E20" i="21"/>
  <c r="F20" i="21"/>
  <c r="G20" i="21"/>
  <c r="E21" i="21"/>
  <c r="F21" i="21"/>
  <c r="G21" i="21"/>
  <c r="E22" i="21"/>
  <c r="F22" i="21"/>
  <c r="G22" i="21"/>
  <c r="E23" i="21"/>
  <c r="F23" i="21"/>
  <c r="G23" i="21"/>
  <c r="E24" i="21"/>
  <c r="F24" i="21"/>
  <c r="G24" i="21"/>
  <c r="E25" i="21"/>
  <c r="F25" i="21"/>
  <c r="G25" i="21"/>
  <c r="E26" i="21"/>
  <c r="F26" i="21"/>
  <c r="G26" i="21"/>
  <c r="E27" i="21"/>
  <c r="F27" i="21"/>
  <c r="G27" i="21"/>
  <c r="E28" i="21"/>
  <c r="F28" i="21"/>
  <c r="G28" i="21"/>
  <c r="E29" i="21"/>
  <c r="F29" i="21"/>
  <c r="G29" i="21"/>
  <c r="E30" i="21"/>
  <c r="F30" i="21"/>
  <c r="G30" i="21"/>
  <c r="E31" i="21"/>
  <c r="F31" i="21"/>
  <c r="G31" i="21"/>
  <c r="E32" i="21"/>
  <c r="F32" i="21"/>
  <c r="G32" i="21"/>
  <c r="E33" i="21"/>
  <c r="F33" i="21"/>
  <c r="G33" i="21"/>
  <c r="E34" i="21"/>
  <c r="F34" i="21"/>
  <c r="G34" i="21"/>
  <c r="E35" i="21"/>
  <c r="F35" i="21"/>
  <c r="G35" i="21"/>
  <c r="E36" i="21"/>
  <c r="F36" i="21"/>
  <c r="G36" i="21"/>
  <c r="E37" i="21"/>
  <c r="F37" i="21"/>
  <c r="G37" i="21"/>
  <c r="E38" i="21"/>
  <c r="F38" i="21"/>
  <c r="G38" i="21"/>
  <c r="E39" i="21"/>
  <c r="F39" i="21"/>
  <c r="G39" i="21"/>
  <c r="E40" i="21"/>
  <c r="F40" i="21"/>
  <c r="G40" i="21"/>
  <c r="E41" i="21"/>
  <c r="F41" i="21"/>
  <c r="G41" i="21"/>
  <c r="E42" i="21"/>
  <c r="F42" i="21"/>
  <c r="G42" i="21"/>
  <c r="E43" i="21"/>
  <c r="F43" i="21"/>
  <c r="G43" i="21"/>
  <c r="E44" i="21"/>
  <c r="F44" i="21"/>
  <c r="G44" i="21"/>
  <c r="E6" i="22"/>
  <c r="F6" i="22"/>
  <c r="G6" i="22"/>
  <c r="E7" i="22"/>
  <c r="F7" i="22"/>
  <c r="G7" i="22"/>
  <c r="E8" i="22"/>
  <c r="F8" i="22"/>
  <c r="G8" i="22"/>
  <c r="E9" i="22"/>
  <c r="F9" i="22"/>
  <c r="G9" i="22"/>
  <c r="E10" i="22"/>
  <c r="F10" i="22"/>
  <c r="G10" i="22"/>
  <c r="E11" i="22"/>
  <c r="F11" i="22"/>
  <c r="G11" i="22"/>
  <c r="E12" i="22"/>
  <c r="F12" i="22"/>
  <c r="G12" i="22"/>
  <c r="E13" i="22"/>
  <c r="F13" i="22"/>
  <c r="G13" i="22"/>
  <c r="E14" i="22"/>
  <c r="F14" i="22"/>
  <c r="G14" i="22"/>
  <c r="E15" i="22"/>
  <c r="F15" i="22"/>
  <c r="G15" i="22"/>
  <c r="E16" i="22"/>
  <c r="F16" i="22"/>
  <c r="G16" i="22"/>
  <c r="E17" i="22"/>
  <c r="F17" i="22"/>
  <c r="G17" i="22"/>
  <c r="E18" i="22"/>
  <c r="F18" i="22"/>
  <c r="G18" i="22"/>
  <c r="E19" i="22"/>
  <c r="F19" i="22"/>
  <c r="G19" i="22"/>
  <c r="E20" i="22"/>
  <c r="F20" i="22"/>
  <c r="G20" i="22"/>
  <c r="E21" i="22"/>
  <c r="F21" i="22"/>
  <c r="G21" i="22"/>
  <c r="E22" i="22"/>
  <c r="F22" i="22"/>
  <c r="G22" i="22"/>
  <c r="E23" i="22"/>
  <c r="F23" i="22"/>
  <c r="G23" i="22"/>
  <c r="E24" i="22"/>
  <c r="F24" i="22"/>
  <c r="G24" i="22"/>
  <c r="E25" i="22"/>
  <c r="F25" i="22"/>
  <c r="G25" i="22"/>
  <c r="E26" i="22"/>
  <c r="F26" i="22"/>
  <c r="G26" i="22"/>
  <c r="E27" i="22"/>
  <c r="F27" i="22"/>
  <c r="G27" i="22"/>
  <c r="E28" i="22"/>
  <c r="F28" i="22"/>
  <c r="G28" i="22"/>
  <c r="E29" i="22"/>
  <c r="F29" i="22"/>
  <c r="G29" i="22"/>
  <c r="E30" i="22"/>
  <c r="F30" i="22"/>
  <c r="G30" i="22"/>
  <c r="E31" i="22"/>
  <c r="F31" i="22"/>
  <c r="G31" i="22"/>
  <c r="E32" i="22"/>
  <c r="F32" i="22"/>
  <c r="G32" i="22"/>
  <c r="E33" i="22"/>
  <c r="F33" i="22"/>
  <c r="G33" i="22"/>
  <c r="E34" i="22"/>
  <c r="F34" i="22"/>
  <c r="G34" i="22"/>
  <c r="E35" i="22"/>
  <c r="F35" i="22"/>
  <c r="G35" i="22"/>
  <c r="E36" i="22"/>
  <c r="F36" i="22"/>
  <c r="G36" i="22"/>
  <c r="E37" i="22"/>
  <c r="F37" i="22"/>
  <c r="G37" i="22"/>
  <c r="E38" i="22"/>
  <c r="F38" i="22"/>
  <c r="G38" i="22"/>
  <c r="E39" i="22"/>
  <c r="F39" i="22"/>
  <c r="G39" i="22"/>
  <c r="E40" i="22"/>
  <c r="F40" i="22"/>
  <c r="G40" i="22"/>
  <c r="E41" i="22"/>
  <c r="F41" i="22"/>
  <c r="G41" i="22"/>
  <c r="E42" i="22"/>
  <c r="F42" i="22"/>
  <c r="G42" i="22"/>
  <c r="E43" i="22"/>
  <c r="F43" i="22"/>
  <c r="G43" i="22"/>
  <c r="E6" i="23"/>
  <c r="F6" i="23"/>
  <c r="G6" i="23"/>
  <c r="E7" i="23"/>
  <c r="F7" i="23"/>
  <c r="G7" i="23"/>
  <c r="E8" i="23"/>
  <c r="F8" i="23"/>
  <c r="G8" i="23"/>
  <c r="E9" i="23"/>
  <c r="F9" i="23"/>
  <c r="G9" i="23"/>
  <c r="E10" i="23"/>
  <c r="F10" i="23"/>
  <c r="G10" i="23"/>
  <c r="E11" i="23"/>
  <c r="F11" i="23"/>
  <c r="G11" i="23"/>
  <c r="E12" i="23"/>
  <c r="F12" i="23"/>
  <c r="G12" i="23"/>
  <c r="E13" i="23"/>
  <c r="F13" i="23"/>
  <c r="G13" i="23"/>
  <c r="E14" i="23"/>
  <c r="F14" i="23"/>
  <c r="G14" i="23"/>
  <c r="E15" i="23"/>
  <c r="F15" i="23"/>
  <c r="G15" i="23"/>
  <c r="E16" i="23"/>
  <c r="F16" i="23"/>
  <c r="G16" i="23"/>
  <c r="E17" i="23"/>
  <c r="F17" i="23"/>
  <c r="G17" i="23"/>
  <c r="E18" i="23"/>
  <c r="F18" i="23"/>
  <c r="G18" i="23"/>
  <c r="E19" i="23"/>
  <c r="F19" i="23"/>
  <c r="G19" i="23"/>
  <c r="E20" i="23"/>
  <c r="F20" i="23"/>
  <c r="G20" i="23"/>
  <c r="E21" i="23"/>
  <c r="F21" i="23"/>
  <c r="G21" i="23"/>
  <c r="E22" i="23"/>
  <c r="F22" i="23"/>
  <c r="G22" i="23"/>
  <c r="E23" i="23"/>
  <c r="F23" i="23"/>
  <c r="G23" i="23"/>
  <c r="E24" i="23"/>
  <c r="F24" i="23"/>
  <c r="G24" i="23"/>
  <c r="E25" i="23"/>
  <c r="F25" i="23"/>
  <c r="G25" i="23"/>
  <c r="E26" i="23"/>
  <c r="F26" i="23"/>
  <c r="G26" i="23"/>
  <c r="E27" i="23"/>
  <c r="F27" i="23"/>
  <c r="G27" i="23"/>
  <c r="E28" i="23"/>
  <c r="F28" i="23"/>
  <c r="G28" i="23"/>
  <c r="E29" i="23"/>
  <c r="F29" i="23"/>
  <c r="G29" i="23"/>
  <c r="E30" i="23"/>
  <c r="F30" i="23"/>
  <c r="G30" i="23"/>
  <c r="E31" i="23"/>
  <c r="F31" i="23"/>
  <c r="G31" i="23"/>
  <c r="E32" i="23"/>
  <c r="F32" i="23"/>
  <c r="G32" i="23"/>
  <c r="E33" i="23"/>
  <c r="F33" i="23"/>
  <c r="G33" i="23"/>
  <c r="E34" i="23"/>
  <c r="F34" i="23"/>
  <c r="G34" i="23"/>
  <c r="E6" i="24"/>
  <c r="F6" i="24"/>
  <c r="G6" i="24"/>
  <c r="E7" i="24"/>
  <c r="F7" i="24"/>
  <c r="G7" i="24"/>
  <c r="E8" i="24"/>
  <c r="F8" i="24"/>
  <c r="G8" i="24"/>
  <c r="E9" i="24"/>
  <c r="F9" i="24"/>
  <c r="G9" i="24"/>
  <c r="E10" i="24"/>
  <c r="F10" i="24"/>
  <c r="G10" i="24"/>
  <c r="E11" i="24"/>
  <c r="F11" i="24"/>
  <c r="G11" i="24"/>
  <c r="E12" i="24"/>
  <c r="F12" i="24"/>
  <c r="G12" i="24"/>
  <c r="E13" i="24"/>
  <c r="F13" i="24"/>
  <c r="G13" i="24"/>
  <c r="E14" i="24"/>
  <c r="F14" i="24"/>
  <c r="G14" i="24"/>
  <c r="E15" i="24"/>
  <c r="F15" i="24"/>
  <c r="G15" i="24"/>
  <c r="E16" i="24"/>
  <c r="F16" i="24"/>
  <c r="G16" i="24"/>
  <c r="E17" i="24"/>
  <c r="F17" i="24"/>
  <c r="G17" i="24"/>
  <c r="E18" i="24"/>
  <c r="F18" i="24"/>
  <c r="G18" i="24"/>
  <c r="E19" i="24"/>
  <c r="F19" i="24"/>
  <c r="G19" i="24"/>
  <c r="E20" i="24"/>
  <c r="F20" i="24"/>
  <c r="G20" i="24"/>
  <c r="E21" i="24"/>
  <c r="F21" i="24"/>
  <c r="G21" i="24"/>
  <c r="E22" i="24"/>
  <c r="F22" i="24"/>
  <c r="G22" i="24"/>
  <c r="E23" i="24"/>
  <c r="F23" i="24"/>
  <c r="G23" i="24"/>
  <c r="E24" i="24"/>
  <c r="F24" i="24"/>
  <c r="G24" i="24"/>
  <c r="E25" i="24"/>
  <c r="F25" i="24"/>
  <c r="G25" i="24"/>
  <c r="E26" i="24"/>
  <c r="F26" i="24"/>
  <c r="G26" i="24"/>
  <c r="E27" i="24"/>
  <c r="F27" i="24"/>
  <c r="G27" i="24"/>
  <c r="E28" i="24"/>
  <c r="F28" i="24"/>
  <c r="G28" i="24"/>
  <c r="E29" i="24"/>
  <c r="F29" i="24"/>
  <c r="G29" i="24"/>
  <c r="E30" i="24"/>
  <c r="F30" i="24"/>
  <c r="G30" i="24"/>
  <c r="E31" i="24"/>
  <c r="F31" i="24"/>
  <c r="G31" i="24"/>
  <c r="E32" i="24"/>
  <c r="F32" i="24"/>
  <c r="G32" i="24"/>
  <c r="E33" i="24"/>
  <c r="F33" i="24"/>
  <c r="G33" i="24"/>
  <c r="E34" i="24"/>
  <c r="F34" i="24"/>
  <c r="G34" i="24"/>
  <c r="E35" i="24"/>
  <c r="F35" i="24"/>
  <c r="G35" i="24"/>
  <c r="E6" i="25"/>
  <c r="F6" i="25"/>
  <c r="G6" i="25"/>
  <c r="E7" i="25"/>
  <c r="F7" i="25"/>
  <c r="G7" i="25"/>
  <c r="E8" i="25"/>
  <c r="F8" i="25"/>
  <c r="G8" i="25"/>
  <c r="E9" i="25"/>
  <c r="F9" i="25"/>
  <c r="G9" i="25"/>
  <c r="E10" i="25"/>
  <c r="F10" i="25"/>
  <c r="G10" i="25"/>
  <c r="E11" i="25"/>
  <c r="F11" i="25"/>
  <c r="G11" i="25"/>
  <c r="E12" i="25"/>
  <c r="F12" i="25"/>
  <c r="G12" i="25"/>
  <c r="E13" i="25"/>
  <c r="F13" i="25"/>
  <c r="G13" i="25"/>
  <c r="E14" i="25"/>
  <c r="F14" i="25"/>
  <c r="G14" i="25"/>
  <c r="E15" i="25"/>
  <c r="F15" i="25"/>
  <c r="G15" i="25"/>
  <c r="E16" i="25"/>
  <c r="F16" i="25"/>
  <c r="G16" i="25"/>
  <c r="E17" i="25"/>
  <c r="F17" i="25"/>
  <c r="G17" i="25"/>
  <c r="E18" i="25"/>
  <c r="F18" i="25"/>
  <c r="G18" i="25"/>
  <c r="E19" i="25"/>
  <c r="F19" i="25"/>
  <c r="G19" i="25"/>
  <c r="E20" i="25"/>
  <c r="F20" i="25"/>
  <c r="G20" i="25"/>
  <c r="E21" i="25"/>
  <c r="F21" i="25"/>
  <c r="G21" i="25"/>
  <c r="E22" i="25"/>
  <c r="F22" i="25"/>
  <c r="G22" i="25"/>
  <c r="E23" i="25"/>
  <c r="F23" i="25"/>
  <c r="G23" i="25"/>
  <c r="E24" i="25"/>
  <c r="F24" i="25"/>
  <c r="G24" i="25"/>
  <c r="E25" i="25"/>
  <c r="F25" i="25"/>
  <c r="G25" i="25"/>
  <c r="E26" i="25"/>
  <c r="F26" i="25"/>
  <c r="G26" i="25"/>
  <c r="E27" i="25"/>
  <c r="F27" i="25"/>
  <c r="G27" i="25"/>
  <c r="E28" i="25"/>
  <c r="F28" i="25"/>
  <c r="G28" i="25"/>
  <c r="E29" i="25"/>
  <c r="F29" i="25"/>
  <c r="G29" i="25"/>
  <c r="E30" i="25"/>
  <c r="F30" i="25"/>
  <c r="G30" i="25"/>
  <c r="E31" i="25"/>
  <c r="F31" i="25"/>
  <c r="G31" i="25"/>
  <c r="E32" i="25"/>
  <c r="F32" i="25"/>
  <c r="G32" i="25"/>
  <c r="E33" i="25"/>
  <c r="F33" i="25"/>
  <c r="G33" i="25"/>
  <c r="E34" i="25"/>
  <c r="F34" i="25"/>
  <c r="G34" i="25"/>
  <c r="E6" i="26"/>
  <c r="F6" i="26"/>
  <c r="G6" i="26"/>
  <c r="E7" i="26"/>
  <c r="F7" i="26"/>
  <c r="G7" i="26"/>
  <c r="E8" i="26"/>
  <c r="F8" i="26"/>
  <c r="G8" i="26"/>
  <c r="E9" i="26"/>
  <c r="F9" i="26"/>
  <c r="G9" i="26"/>
  <c r="E10" i="26"/>
  <c r="F10" i="26"/>
  <c r="G10" i="26"/>
  <c r="E11" i="26"/>
  <c r="F11" i="26"/>
  <c r="G11" i="26"/>
  <c r="E12" i="26"/>
  <c r="F12" i="26"/>
  <c r="G12" i="26"/>
  <c r="E13" i="26"/>
  <c r="F13" i="26"/>
  <c r="G13" i="26"/>
  <c r="E14" i="26"/>
  <c r="F14" i="26"/>
  <c r="G14" i="26"/>
  <c r="E15" i="26"/>
  <c r="F15" i="26"/>
  <c r="G15" i="26"/>
  <c r="E16" i="26"/>
  <c r="F16" i="26"/>
  <c r="G16" i="26"/>
  <c r="E17" i="26"/>
  <c r="F17" i="26"/>
  <c r="G17" i="26"/>
  <c r="E18" i="26"/>
  <c r="F18" i="26"/>
  <c r="G18" i="26"/>
  <c r="E19" i="26"/>
  <c r="F19" i="26"/>
  <c r="G19" i="26"/>
  <c r="E20" i="26"/>
  <c r="F20" i="26"/>
  <c r="G20" i="26"/>
  <c r="E21" i="26"/>
  <c r="F21" i="26"/>
  <c r="G21" i="26"/>
  <c r="E22" i="26"/>
  <c r="F22" i="26"/>
  <c r="G22" i="26"/>
  <c r="E23" i="26"/>
  <c r="F23" i="26"/>
  <c r="G23" i="26"/>
  <c r="E24" i="26"/>
  <c r="F24" i="26"/>
  <c r="G24" i="26"/>
  <c r="E25" i="26"/>
  <c r="F25" i="26"/>
  <c r="G25" i="26"/>
  <c r="E26" i="26"/>
  <c r="F26" i="26"/>
  <c r="G26" i="26"/>
  <c r="E27" i="26"/>
  <c r="F27" i="26"/>
  <c r="G27" i="26"/>
  <c r="E28" i="26"/>
  <c r="F28" i="26"/>
  <c r="G28" i="26"/>
  <c r="E29" i="26"/>
  <c r="F29" i="26"/>
  <c r="G29" i="26"/>
  <c r="E30" i="26"/>
  <c r="F30" i="26"/>
  <c r="G30" i="26"/>
  <c r="E6" i="27"/>
  <c r="F6" i="27"/>
  <c r="G6" i="27"/>
  <c r="E7" i="27"/>
  <c r="F7" i="27"/>
  <c r="G7" i="27"/>
  <c r="E8" i="27"/>
  <c r="F8" i="27"/>
  <c r="G8" i="27"/>
  <c r="E9" i="27"/>
  <c r="F9" i="27"/>
  <c r="G9" i="27"/>
  <c r="E10" i="27"/>
  <c r="F10" i="27"/>
  <c r="G10" i="27"/>
  <c r="E11" i="27"/>
  <c r="F11" i="27"/>
  <c r="G11" i="27"/>
  <c r="E12" i="27"/>
  <c r="F12" i="27"/>
  <c r="G12" i="27"/>
  <c r="E13" i="27"/>
  <c r="F13" i="27"/>
  <c r="G13" i="27"/>
  <c r="E14" i="27"/>
  <c r="F14" i="27"/>
  <c r="G14" i="27"/>
  <c r="E15" i="27"/>
  <c r="F15" i="27"/>
  <c r="G15" i="27"/>
  <c r="E16" i="27"/>
  <c r="F16" i="27"/>
  <c r="G16" i="27"/>
  <c r="E17" i="27"/>
  <c r="F17" i="27"/>
  <c r="G17" i="27"/>
  <c r="E18" i="27"/>
  <c r="F18" i="27"/>
  <c r="G18" i="27"/>
  <c r="E19" i="27"/>
  <c r="F19" i="27"/>
  <c r="G19" i="27"/>
  <c r="E20" i="27"/>
  <c r="F20" i="27"/>
  <c r="G20" i="27"/>
  <c r="E21" i="27"/>
  <c r="F21" i="27"/>
  <c r="G21" i="27"/>
  <c r="E22" i="27"/>
  <c r="F22" i="27"/>
  <c r="G22" i="27"/>
  <c r="E23" i="27"/>
  <c r="F23" i="27"/>
  <c r="G23" i="27"/>
  <c r="E24" i="27"/>
  <c r="F24" i="27"/>
  <c r="G24" i="27"/>
  <c r="E25" i="27"/>
  <c r="F25" i="27"/>
  <c r="G25" i="27"/>
  <c r="E26" i="27"/>
  <c r="F26" i="27"/>
  <c r="G26" i="27"/>
  <c r="E27" i="27"/>
  <c r="F27" i="27"/>
  <c r="G27" i="27"/>
  <c r="E28" i="27"/>
  <c r="F28" i="27"/>
  <c r="G28" i="27"/>
  <c r="E6" i="28"/>
  <c r="F6" i="28"/>
  <c r="G6" i="28"/>
  <c r="E7" i="28"/>
  <c r="F7" i="28"/>
  <c r="G7" i="28"/>
  <c r="E8" i="28"/>
  <c r="F8" i="28"/>
  <c r="G8" i="28"/>
  <c r="E9" i="28"/>
  <c r="F9" i="28"/>
  <c r="G9" i="28"/>
  <c r="E10" i="28"/>
  <c r="F10" i="28"/>
  <c r="G10" i="28"/>
  <c r="E11" i="28"/>
  <c r="F11" i="28"/>
  <c r="G11" i="28"/>
  <c r="E13" i="28"/>
  <c r="F13" i="28"/>
  <c r="G13" i="28"/>
  <c r="E14" i="28"/>
  <c r="F14" i="28"/>
  <c r="G14" i="28"/>
  <c r="E15" i="28"/>
  <c r="F15" i="28"/>
  <c r="G15" i="28"/>
  <c r="E16" i="28"/>
  <c r="F16" i="28"/>
  <c r="G16" i="28"/>
  <c r="E17" i="28"/>
  <c r="F17" i="28"/>
  <c r="G17" i="28"/>
  <c r="E18" i="28"/>
  <c r="F18" i="28"/>
  <c r="G18" i="28"/>
  <c r="E20" i="28"/>
  <c r="F20" i="28"/>
  <c r="G20" i="28"/>
  <c r="E21" i="28"/>
  <c r="F21" i="28"/>
  <c r="G21" i="28"/>
  <c r="E22" i="28"/>
  <c r="F22" i="28"/>
  <c r="G22" i="28"/>
  <c r="E23" i="28"/>
  <c r="F23" i="28"/>
  <c r="G23" i="28"/>
  <c r="E24" i="28"/>
  <c r="F24" i="28"/>
  <c r="G24" i="28"/>
  <c r="E27" i="28"/>
  <c r="F27" i="28"/>
  <c r="G27" i="28"/>
  <c r="E28" i="28"/>
  <c r="F28" i="28"/>
  <c r="G28" i="28"/>
  <c r="E29" i="28"/>
  <c r="F29" i="28"/>
  <c r="G29" i="28"/>
  <c r="E30" i="28"/>
  <c r="F30" i="28"/>
  <c r="G30" i="28"/>
  <c r="E31" i="28"/>
  <c r="F31" i="28"/>
  <c r="G31" i="28"/>
  <c r="E32" i="28"/>
  <c r="F32" i="28"/>
  <c r="G32" i="28"/>
  <c r="E6" i="29"/>
  <c r="F6" i="29"/>
  <c r="G6" i="29"/>
  <c r="E7" i="29"/>
  <c r="F7" i="29"/>
  <c r="G7" i="29"/>
  <c r="E8" i="29"/>
  <c r="F8" i="29"/>
  <c r="G8" i="29"/>
  <c r="E9" i="29"/>
  <c r="F9" i="29"/>
  <c r="G9" i="29"/>
  <c r="E10" i="29"/>
  <c r="F10" i="29"/>
  <c r="G10" i="29"/>
  <c r="E11" i="29"/>
  <c r="F11" i="29"/>
  <c r="G11" i="29"/>
  <c r="E13" i="29"/>
  <c r="F13" i="29"/>
  <c r="G13" i="29"/>
  <c r="E14" i="29"/>
  <c r="F14" i="29"/>
  <c r="G14" i="29"/>
  <c r="E15" i="29"/>
  <c r="F15" i="29"/>
  <c r="G15" i="29"/>
  <c r="E16" i="29"/>
  <c r="F16" i="29"/>
  <c r="G16" i="29"/>
  <c r="E17" i="29"/>
  <c r="F17" i="29"/>
  <c r="G17" i="29"/>
  <c r="E18" i="29"/>
  <c r="F18" i="29"/>
  <c r="G18" i="29"/>
  <c r="E20" i="29"/>
  <c r="F20" i="29"/>
  <c r="G20" i="29"/>
  <c r="E21" i="29"/>
  <c r="F21" i="29"/>
  <c r="G21" i="29"/>
  <c r="E22" i="29"/>
  <c r="F22" i="29"/>
  <c r="G22" i="29"/>
  <c r="E23" i="29"/>
  <c r="F23" i="29"/>
  <c r="G23" i="29"/>
  <c r="E24" i="29"/>
  <c r="F24" i="29"/>
  <c r="G24" i="29"/>
  <c r="E25" i="29"/>
  <c r="F25" i="29"/>
  <c r="G25" i="29"/>
  <c r="E27" i="29"/>
  <c r="F27" i="29"/>
  <c r="G27" i="29"/>
  <c r="E28" i="29"/>
  <c r="F28" i="29"/>
  <c r="G28" i="29"/>
  <c r="E29" i="29"/>
  <c r="F29" i="29"/>
  <c r="G29" i="29"/>
  <c r="E30" i="29"/>
  <c r="F30" i="29"/>
  <c r="G30" i="29"/>
  <c r="E31" i="29"/>
  <c r="F31" i="29"/>
  <c r="G31" i="29"/>
  <c r="E6" i="30"/>
  <c r="F6" i="30"/>
  <c r="G6" i="30"/>
  <c r="E7" i="30"/>
  <c r="F7" i="30"/>
  <c r="G7" i="30"/>
  <c r="E8" i="30"/>
  <c r="F8" i="30"/>
  <c r="G8" i="30"/>
  <c r="E11" i="30"/>
  <c r="F11" i="30"/>
  <c r="G11" i="30"/>
  <c r="E15" i="30"/>
  <c r="F15" i="30"/>
  <c r="G15" i="30"/>
  <c r="E19" i="30"/>
  <c r="F19" i="30"/>
  <c r="G19" i="30"/>
  <c r="E23" i="30"/>
  <c r="F23" i="30"/>
  <c r="G23" i="30"/>
  <c r="E27" i="30"/>
  <c r="F27" i="30"/>
  <c r="G27" i="30"/>
  <c r="E6" i="31"/>
  <c r="F6" i="31"/>
  <c r="G6" i="31"/>
  <c r="E7" i="31"/>
  <c r="F7" i="31"/>
  <c r="G7" i="31"/>
  <c r="E8" i="31"/>
  <c r="F8" i="31"/>
  <c r="G8" i="31"/>
  <c r="E9" i="31"/>
  <c r="F9" i="31"/>
  <c r="G9" i="31"/>
  <c r="E10" i="31"/>
  <c r="F10" i="31"/>
  <c r="G10" i="31"/>
  <c r="E12" i="31"/>
  <c r="F12" i="31"/>
  <c r="G12" i="31"/>
  <c r="E13" i="31"/>
  <c r="F13" i="31"/>
  <c r="G13" i="31"/>
  <c r="E14" i="31"/>
  <c r="F14" i="31"/>
  <c r="G14" i="31"/>
  <c r="E15" i="31"/>
  <c r="F15" i="31"/>
  <c r="G15" i="31"/>
  <c r="E16" i="31"/>
  <c r="F16" i="31"/>
  <c r="G16" i="31"/>
  <c r="E18" i="31"/>
  <c r="F18" i="31"/>
  <c r="G18" i="31"/>
  <c r="E19" i="31"/>
  <c r="F19" i="31"/>
  <c r="G19" i="31"/>
  <c r="E20" i="31"/>
  <c r="F20" i="31"/>
  <c r="G20" i="31"/>
  <c r="E21" i="31"/>
  <c r="F21" i="31"/>
  <c r="G21" i="31"/>
  <c r="E24" i="31"/>
  <c r="F24" i="31"/>
  <c r="G24" i="31"/>
  <c r="E25" i="31"/>
  <c r="F25" i="31"/>
  <c r="G25" i="31"/>
  <c r="E26" i="31"/>
  <c r="F26" i="31"/>
  <c r="G26" i="31"/>
  <c r="E27" i="31"/>
  <c r="F27" i="31"/>
  <c r="G27" i="31"/>
  <c r="E30" i="31"/>
  <c r="F30" i="31"/>
  <c r="G30" i="31"/>
  <c r="E31" i="31"/>
  <c r="F31" i="31"/>
  <c r="G31" i="31"/>
  <c r="E32" i="31"/>
  <c r="F32" i="31"/>
  <c r="G32" i="31"/>
  <c r="E33" i="31"/>
  <c r="F33" i="31"/>
  <c r="G33" i="31"/>
  <c r="E34" i="31"/>
  <c r="F34" i="31"/>
  <c r="G34" i="31"/>
  <c r="E36" i="31"/>
  <c r="F36" i="31"/>
  <c r="G36" i="31"/>
  <c r="E37" i="31"/>
  <c r="F37" i="31"/>
  <c r="G37" i="31"/>
  <c r="E38" i="31"/>
  <c r="F38" i="31"/>
  <c r="G38" i="31"/>
  <c r="E39" i="31"/>
  <c r="F39" i="31"/>
  <c r="G39" i="31"/>
  <c r="E40" i="31"/>
  <c r="F40" i="31"/>
  <c r="G40" i="31"/>
  <c r="E6" i="33"/>
  <c r="F6" i="33"/>
  <c r="G6" i="33"/>
  <c r="E7" i="33"/>
  <c r="F7" i="33"/>
  <c r="G7" i="33"/>
  <c r="E8" i="33"/>
  <c r="F8" i="33"/>
  <c r="G8" i="33"/>
  <c r="E9" i="33"/>
  <c r="F9" i="33"/>
  <c r="G9" i="33"/>
  <c r="E10" i="33"/>
  <c r="F10" i="33"/>
  <c r="G10" i="33"/>
  <c r="E12" i="33"/>
  <c r="F12" i="33"/>
  <c r="G12" i="33"/>
  <c r="E13" i="33"/>
  <c r="F13" i="33"/>
  <c r="G13" i="33"/>
  <c r="E14" i="33"/>
  <c r="F14" i="33"/>
  <c r="G14" i="33"/>
  <c r="E15" i="33"/>
  <c r="F15" i="33"/>
  <c r="G15" i="33"/>
  <c r="E16" i="33"/>
  <c r="F16" i="33"/>
  <c r="G16" i="33"/>
  <c r="E17" i="33"/>
  <c r="F17" i="33"/>
  <c r="G17" i="33"/>
  <c r="E18" i="33"/>
  <c r="F18" i="33"/>
  <c r="G18" i="33"/>
  <c r="E19" i="33"/>
  <c r="F19" i="33"/>
  <c r="G19" i="33"/>
  <c r="E20" i="33"/>
  <c r="F20" i="33"/>
  <c r="G20" i="33"/>
  <c r="E21" i="33"/>
  <c r="F21" i="33"/>
  <c r="G21" i="33"/>
  <c r="E23" i="33"/>
  <c r="F23" i="33"/>
  <c r="G23" i="33"/>
  <c r="E24" i="33"/>
  <c r="F24" i="33"/>
  <c r="G24" i="33"/>
  <c r="E25" i="33"/>
  <c r="F25" i="33"/>
  <c r="G25" i="33"/>
  <c r="E26" i="33"/>
  <c r="F26" i="33"/>
  <c r="G26" i="33"/>
  <c r="E27" i="33"/>
  <c r="F27" i="33"/>
  <c r="G27" i="33"/>
  <c r="E28" i="33"/>
  <c r="F28" i="33"/>
  <c r="G28" i="33"/>
  <c r="E29" i="33"/>
  <c r="F29" i="33"/>
  <c r="G29" i="33"/>
  <c r="E30" i="33"/>
  <c r="F30" i="33"/>
  <c r="G30" i="33"/>
  <c r="E31" i="33"/>
  <c r="F31" i="33"/>
  <c r="G31" i="33"/>
  <c r="E33" i="33"/>
  <c r="F33" i="33"/>
  <c r="G33" i="33"/>
  <c r="E34" i="33"/>
  <c r="F34" i="33"/>
  <c r="G34" i="33"/>
  <c r="E35" i="33"/>
  <c r="F35" i="33"/>
  <c r="G35" i="33"/>
  <c r="E36" i="33"/>
  <c r="F36" i="33"/>
  <c r="G36" i="33"/>
  <c r="E38" i="33"/>
  <c r="F38" i="33"/>
  <c r="G38" i="33"/>
  <c r="E39" i="33"/>
  <c r="F39" i="33"/>
  <c r="G39" i="33"/>
  <c r="E40" i="33"/>
  <c r="F40" i="33"/>
  <c r="G40" i="33"/>
  <c r="E41" i="33"/>
  <c r="F41" i="33"/>
  <c r="G41" i="33"/>
  <c r="E11" i="36"/>
  <c r="F11" i="36"/>
  <c r="G11" i="36"/>
  <c r="E12" i="36"/>
  <c r="F12" i="36"/>
  <c r="G12" i="36"/>
  <c r="E13" i="36"/>
  <c r="F13" i="36"/>
  <c r="G13" i="36"/>
  <c r="E14" i="36"/>
  <c r="F14" i="36"/>
  <c r="G14" i="36"/>
  <c r="E16" i="36"/>
  <c r="F16" i="36"/>
  <c r="G16" i="36"/>
  <c r="E17" i="36"/>
  <c r="F17" i="36"/>
  <c r="G17" i="36"/>
  <c r="E18" i="36"/>
  <c r="F18" i="36"/>
  <c r="G18" i="36"/>
  <c r="E19" i="36"/>
  <c r="F19" i="36"/>
  <c r="G19" i="36"/>
  <c r="E21" i="36"/>
  <c r="F21" i="36"/>
  <c r="G21" i="36"/>
  <c r="E22" i="36"/>
  <c r="F22" i="36"/>
  <c r="G22" i="36"/>
  <c r="E23" i="36"/>
  <c r="F23" i="36"/>
  <c r="G23" i="36"/>
  <c r="E24" i="36"/>
  <c r="F24" i="36"/>
  <c r="G24" i="36"/>
  <c r="E26" i="36"/>
  <c r="F26" i="36"/>
  <c r="G26" i="36"/>
  <c r="E27" i="36"/>
  <c r="F27" i="36"/>
  <c r="G27" i="36"/>
  <c r="E28" i="36"/>
  <c r="F28" i="36"/>
  <c r="G28" i="36"/>
  <c r="E29" i="36"/>
  <c r="F29" i="36"/>
  <c r="G29" i="36"/>
  <c r="E31" i="36"/>
  <c r="F31" i="36"/>
  <c r="G31" i="36"/>
  <c r="E32" i="36"/>
  <c r="F32" i="36"/>
  <c r="G32" i="36"/>
  <c r="E33" i="36"/>
  <c r="F33" i="36"/>
  <c r="G33" i="36"/>
  <c r="E34" i="36"/>
  <c r="F34" i="36"/>
  <c r="G34" i="36"/>
  <c r="E6" i="35"/>
  <c r="F6" i="35"/>
  <c r="G6" i="35"/>
  <c r="E7" i="35"/>
  <c r="F7" i="35"/>
  <c r="G7" i="35"/>
  <c r="E8" i="35"/>
  <c r="F8" i="35"/>
  <c r="G8" i="35"/>
  <c r="E9" i="35"/>
  <c r="F9" i="35"/>
  <c r="G9" i="35"/>
  <c r="E11" i="35"/>
  <c r="F11" i="35"/>
  <c r="G11" i="35"/>
  <c r="E12" i="35"/>
  <c r="F12" i="35"/>
  <c r="G12" i="35"/>
  <c r="E13" i="35"/>
  <c r="F13" i="35"/>
  <c r="G13" i="35"/>
  <c r="E16" i="35"/>
  <c r="F16" i="35"/>
  <c r="G16" i="35"/>
  <c r="E17" i="35"/>
  <c r="F17" i="35"/>
  <c r="G17" i="35"/>
  <c r="E18" i="35"/>
  <c r="F18" i="35"/>
  <c r="G18" i="35"/>
  <c r="E21" i="35"/>
  <c r="F21" i="35"/>
  <c r="G21" i="35"/>
  <c r="E22" i="35"/>
  <c r="F22" i="35"/>
  <c r="G22" i="35"/>
  <c r="E23" i="35"/>
  <c r="F23" i="35"/>
  <c r="G23" i="35"/>
  <c r="E26" i="35"/>
  <c r="F26" i="35"/>
  <c r="G26" i="35"/>
  <c r="E27" i="35"/>
  <c r="F27" i="35"/>
  <c r="G27" i="35"/>
  <c r="E28" i="35"/>
  <c r="F28" i="35"/>
  <c r="G28" i="35"/>
  <c r="E31" i="35"/>
  <c r="F31" i="35"/>
  <c r="G31" i="35"/>
  <c r="E32" i="35"/>
  <c r="F32" i="35"/>
  <c r="G32" i="35"/>
  <c r="E33" i="35"/>
  <c r="F33" i="35"/>
  <c r="G33" i="35"/>
  <c r="E6" i="37"/>
  <c r="F6" i="37"/>
  <c r="G6" i="37"/>
  <c r="E7" i="37"/>
  <c r="F7" i="37"/>
  <c r="G7" i="37"/>
  <c r="E8" i="37"/>
  <c r="F8" i="37"/>
  <c r="G8" i="37"/>
  <c r="E10" i="37"/>
  <c r="F10" i="37"/>
  <c r="G10" i="37"/>
  <c r="E11" i="37"/>
  <c r="F11" i="37"/>
  <c r="G11" i="37"/>
  <c r="E12" i="37"/>
  <c r="F12" i="37"/>
  <c r="G12" i="37"/>
  <c r="E13" i="37"/>
  <c r="F13" i="37"/>
  <c r="G13" i="37"/>
  <c r="E14" i="37"/>
  <c r="F14" i="37"/>
  <c r="G14" i="37"/>
  <c r="E16" i="37"/>
  <c r="F16" i="37"/>
  <c r="G16" i="37"/>
  <c r="E17" i="37"/>
  <c r="F17" i="37"/>
  <c r="G17" i="37"/>
  <c r="E18" i="37"/>
  <c r="F18" i="37"/>
  <c r="G18" i="37"/>
  <c r="E19" i="37"/>
  <c r="F19" i="37"/>
  <c r="G19" i="37"/>
  <c r="E21" i="37"/>
  <c r="F21" i="37"/>
  <c r="G21" i="37"/>
  <c r="E22" i="37"/>
  <c r="F22" i="37"/>
  <c r="G22" i="37"/>
  <c r="E23" i="37"/>
  <c r="F23" i="37"/>
  <c r="G23" i="37"/>
  <c r="E25" i="37"/>
  <c r="F25" i="37"/>
  <c r="G25" i="37"/>
  <c r="E26" i="37"/>
  <c r="F26" i="37"/>
  <c r="G26" i="37"/>
  <c r="E27" i="37"/>
  <c r="F27" i="37"/>
  <c r="G27" i="37"/>
  <c r="E28" i="37"/>
  <c r="F28" i="37"/>
  <c r="G28" i="37"/>
  <c r="E30" i="37"/>
  <c r="F30" i="37"/>
  <c r="G30" i="37"/>
  <c r="E31" i="37"/>
  <c r="F31" i="37"/>
  <c r="G31" i="37"/>
  <c r="E32" i="37"/>
  <c r="F32" i="37"/>
  <c r="G32" i="37"/>
  <c r="E33" i="37"/>
  <c r="F33" i="37"/>
  <c r="G33" i="37"/>
  <c r="E34" i="37"/>
  <c r="F34" i="37"/>
  <c r="G34" i="37"/>
  <c r="E6" i="38"/>
  <c r="F6" i="38"/>
  <c r="G6" i="38"/>
  <c r="E7" i="38"/>
  <c r="F7" i="38"/>
  <c r="G7" i="38"/>
  <c r="E8" i="38"/>
  <c r="F8" i="38"/>
  <c r="G8" i="38"/>
  <c r="E9" i="38"/>
  <c r="F9" i="38"/>
  <c r="G9" i="38"/>
  <c r="E10" i="38"/>
  <c r="F10" i="38"/>
  <c r="G10" i="38"/>
  <c r="E13" i="38"/>
  <c r="F13" i="38"/>
  <c r="G13" i="38"/>
  <c r="E16" i="38"/>
  <c r="F16" i="38"/>
  <c r="G16" i="38"/>
  <c r="E19" i="38"/>
  <c r="F19" i="38"/>
  <c r="G19" i="38"/>
  <c r="E22" i="38"/>
  <c r="F22" i="38"/>
  <c r="G22" i="38"/>
  <c r="E25" i="38"/>
  <c r="F25" i="38"/>
  <c r="G25" i="38"/>
  <c r="E27" i="38"/>
  <c r="F27" i="38"/>
  <c r="G27" i="38"/>
  <c r="E28" i="38"/>
  <c r="F28" i="38"/>
  <c r="G28" i="38"/>
  <c r="E29" i="38"/>
  <c r="F29" i="38"/>
  <c r="G29" i="38"/>
  <c r="E30" i="38"/>
  <c r="F30" i="38"/>
  <c r="G30" i="38"/>
  <c r="E32" i="38"/>
  <c r="F32" i="38"/>
  <c r="G32" i="38"/>
  <c r="E33" i="38"/>
  <c r="F33" i="38"/>
  <c r="G33" i="38"/>
  <c r="E34" i="38"/>
  <c r="F34" i="38"/>
  <c r="G34" i="38"/>
  <c r="E35" i="38"/>
  <c r="F35" i="38"/>
  <c r="G35" i="38"/>
  <c r="E36" i="38"/>
  <c r="F36" i="38"/>
  <c r="G36" i="38"/>
  <c r="E7" i="39"/>
  <c r="F7" i="39"/>
  <c r="G7" i="39"/>
  <c r="E9" i="39"/>
  <c r="F9" i="39"/>
  <c r="G9" i="39"/>
  <c r="E10" i="39"/>
  <c r="F10" i="39"/>
  <c r="G10" i="39"/>
  <c r="E11" i="39"/>
  <c r="F11" i="39"/>
  <c r="G11" i="39"/>
  <c r="E12" i="39"/>
  <c r="F12" i="39"/>
  <c r="G12" i="39"/>
  <c r="E13" i="39"/>
  <c r="F13" i="39"/>
  <c r="G13" i="39"/>
  <c r="E14" i="39"/>
  <c r="F14" i="39"/>
  <c r="G14" i="39"/>
  <c r="E15" i="39"/>
  <c r="F15" i="39"/>
  <c r="G15" i="39"/>
  <c r="E16" i="39"/>
  <c r="F16" i="39"/>
  <c r="G16" i="39"/>
  <c r="E17" i="39"/>
  <c r="F17" i="39"/>
  <c r="G17" i="39"/>
  <c r="E18" i="39"/>
  <c r="F18" i="39"/>
  <c r="G18" i="39"/>
  <c r="E19" i="39"/>
  <c r="F19" i="39"/>
  <c r="G19" i="39"/>
  <c r="E20" i="39"/>
  <c r="F20" i="39"/>
  <c r="G20" i="39"/>
  <c r="E21" i="39"/>
  <c r="F21" i="39"/>
  <c r="G21" i="39"/>
  <c r="E22" i="39"/>
  <c r="F22" i="39"/>
  <c r="G22" i="39"/>
  <c r="E23" i="39"/>
  <c r="F23" i="39"/>
  <c r="G23" i="39"/>
  <c r="E24" i="39"/>
  <c r="F24" i="39"/>
  <c r="G24" i="39"/>
  <c r="E25" i="39"/>
  <c r="F25" i="39"/>
  <c r="G25" i="39"/>
  <c r="E26" i="39"/>
  <c r="F26" i="39"/>
  <c r="G26" i="39"/>
  <c r="E27" i="39"/>
  <c r="F27" i="39"/>
  <c r="G27" i="39"/>
  <c r="E28" i="39"/>
  <c r="F28" i="39"/>
  <c r="G28" i="39"/>
  <c r="E29" i="39"/>
  <c r="F29" i="39"/>
  <c r="G29" i="39"/>
  <c r="E30" i="39"/>
  <c r="F30" i="39"/>
  <c r="G30" i="39"/>
  <c r="E31" i="39"/>
  <c r="F31" i="39"/>
  <c r="G31" i="39"/>
  <c r="E32" i="39"/>
  <c r="F32" i="39"/>
  <c r="G32" i="39"/>
  <c r="E33" i="39"/>
  <c r="F33" i="39"/>
  <c r="G33" i="39"/>
  <c r="E34" i="39"/>
  <c r="F34" i="39"/>
  <c r="G34" i="39"/>
  <c r="E35" i="39"/>
  <c r="F35" i="39"/>
  <c r="G35" i="39"/>
  <c r="E6" i="40"/>
  <c r="F6" i="40"/>
  <c r="G6" i="40"/>
  <c r="E7" i="40"/>
  <c r="F7" i="40"/>
  <c r="G7" i="40"/>
  <c r="E8" i="40"/>
  <c r="F8" i="40"/>
  <c r="G8" i="40"/>
  <c r="E9" i="40"/>
  <c r="F9" i="40"/>
  <c r="G9" i="40"/>
  <c r="E10" i="40"/>
  <c r="F10" i="40"/>
  <c r="G10" i="40"/>
  <c r="E11" i="40"/>
  <c r="F11" i="40"/>
  <c r="G11" i="40"/>
  <c r="E12" i="40"/>
  <c r="F12" i="40"/>
  <c r="G12" i="40"/>
  <c r="E13" i="40"/>
  <c r="F13" i="40"/>
  <c r="G13" i="40"/>
  <c r="E14" i="40"/>
  <c r="F14" i="40"/>
  <c r="G14" i="40"/>
  <c r="E15" i="40"/>
  <c r="F15" i="40"/>
  <c r="G15" i="40"/>
  <c r="E16" i="40"/>
  <c r="F16" i="40"/>
  <c r="G16" i="40"/>
  <c r="E17" i="40"/>
  <c r="F17" i="40"/>
  <c r="G17" i="40"/>
  <c r="E18" i="40"/>
  <c r="F18" i="40"/>
  <c r="G18" i="40"/>
  <c r="E19" i="40"/>
  <c r="F19" i="40"/>
  <c r="G19" i="40"/>
  <c r="E20" i="40"/>
  <c r="F20" i="40"/>
  <c r="G20" i="40"/>
  <c r="E21" i="40"/>
  <c r="F21" i="40"/>
  <c r="G21" i="40"/>
  <c r="E22" i="40"/>
  <c r="F22" i="40"/>
  <c r="G22" i="40"/>
  <c r="E23" i="40"/>
  <c r="F23" i="40"/>
  <c r="G23" i="40"/>
  <c r="E24" i="40"/>
  <c r="F24" i="40"/>
  <c r="G24" i="40"/>
  <c r="E25" i="40"/>
  <c r="F25" i="40"/>
  <c r="G25" i="40"/>
  <c r="E26" i="40"/>
  <c r="F26" i="40"/>
  <c r="G26" i="40"/>
  <c r="E27" i="40"/>
  <c r="F27" i="40"/>
  <c r="G27" i="40"/>
  <c r="E28" i="40"/>
  <c r="F28" i="40"/>
  <c r="G28" i="40"/>
  <c r="E29" i="40"/>
  <c r="F29" i="40"/>
  <c r="G29" i="40"/>
  <c r="E30" i="40"/>
  <c r="F30" i="40"/>
  <c r="G30" i="40"/>
  <c r="E31" i="40"/>
  <c r="F31" i="40"/>
  <c r="G31" i="40"/>
  <c r="E32" i="40"/>
  <c r="F32" i="40"/>
  <c r="G32" i="40"/>
  <c r="E33" i="40"/>
  <c r="F33" i="40"/>
  <c r="G33" i="40"/>
  <c r="E34" i="40"/>
  <c r="F34" i="40"/>
  <c r="G34" i="40"/>
  <c r="E6" i="41"/>
  <c r="F6" i="41"/>
  <c r="G6" i="41"/>
  <c r="E7" i="41"/>
  <c r="F7" i="41"/>
  <c r="G7" i="41"/>
  <c r="E8" i="41"/>
  <c r="F8" i="41"/>
  <c r="G8" i="41"/>
  <c r="E9" i="41"/>
  <c r="F9" i="41"/>
  <c r="G9" i="41"/>
  <c r="E10" i="41"/>
  <c r="F10" i="41"/>
  <c r="G10" i="41"/>
  <c r="E11" i="41"/>
  <c r="F11" i="41"/>
  <c r="G11" i="41"/>
  <c r="E12" i="41"/>
  <c r="F12" i="41"/>
  <c r="G12" i="41"/>
  <c r="E13" i="41"/>
  <c r="F13" i="41"/>
  <c r="G13" i="41"/>
  <c r="B14" i="41"/>
  <c r="C14" i="41"/>
  <c r="B15" i="41"/>
  <c r="E14" i="41"/>
  <c r="F14" i="41"/>
  <c r="G14" i="41"/>
  <c r="E15" i="41"/>
  <c r="F15" i="41"/>
  <c r="G15" i="41"/>
  <c r="E16" i="41"/>
  <c r="F16" i="41"/>
  <c r="G16" i="41"/>
  <c r="E17" i="41"/>
  <c r="F17" i="41"/>
  <c r="G17" i="41"/>
  <c r="E18" i="41"/>
  <c r="F18" i="41"/>
  <c r="G18" i="41"/>
  <c r="E19" i="41"/>
  <c r="F19" i="41"/>
  <c r="G19" i="41"/>
  <c r="E20" i="41"/>
  <c r="F20" i="41"/>
  <c r="G20" i="41"/>
  <c r="B21" i="41"/>
  <c r="C21" i="41"/>
  <c r="B22" i="41"/>
  <c r="B23" i="41"/>
  <c r="E21" i="41"/>
  <c r="F21" i="41"/>
  <c r="G21" i="41"/>
  <c r="E22" i="41"/>
  <c r="F22" i="41"/>
  <c r="G22" i="41"/>
  <c r="E23" i="41"/>
  <c r="F23" i="41"/>
  <c r="G23" i="41"/>
  <c r="E24" i="41"/>
  <c r="F24" i="41"/>
  <c r="G24" i="41"/>
  <c r="E25" i="41"/>
  <c r="F25" i="41"/>
  <c r="G25" i="41"/>
  <c r="E26" i="41"/>
  <c r="F26" i="41"/>
  <c r="G26" i="41"/>
  <c r="B27" i="41"/>
  <c r="C27" i="41"/>
  <c r="B28" i="41"/>
  <c r="C28" i="41"/>
  <c r="B29" i="41"/>
  <c r="C29" i="41"/>
  <c r="B30" i="41"/>
  <c r="C30" i="41"/>
  <c r="B31" i="41"/>
  <c r="C31" i="41"/>
  <c r="B32" i="41"/>
  <c r="E27" i="41"/>
  <c r="F27" i="41"/>
  <c r="G27" i="41"/>
  <c r="E28" i="41"/>
  <c r="F28" i="41"/>
  <c r="G28" i="41"/>
  <c r="E29" i="41"/>
  <c r="F29" i="41"/>
  <c r="G29" i="41"/>
  <c r="E30" i="41"/>
  <c r="F30" i="41"/>
  <c r="G30" i="41"/>
  <c r="E31" i="41"/>
  <c r="F31" i="41"/>
  <c r="G31" i="41"/>
  <c r="E32" i="41"/>
  <c r="F32" i="41"/>
  <c r="G32" i="41"/>
  <c r="E6" i="42"/>
  <c r="F6" i="42"/>
  <c r="G6" i="42"/>
  <c r="B7" i="42"/>
  <c r="C7" i="42"/>
  <c r="E7" i="42"/>
  <c r="F7" i="42"/>
  <c r="G7" i="42"/>
  <c r="B8" i="42"/>
  <c r="C8" i="42"/>
  <c r="B9" i="42"/>
  <c r="C9" i="42"/>
  <c r="B10" i="42"/>
  <c r="C10" i="42"/>
  <c r="B11" i="42"/>
  <c r="C11" i="42"/>
  <c r="B12" i="42"/>
  <c r="E8" i="42"/>
  <c r="F8" i="42"/>
  <c r="G8" i="42"/>
  <c r="E9" i="42"/>
  <c r="F9" i="42"/>
  <c r="G9" i="42"/>
  <c r="E10" i="42"/>
  <c r="F10" i="42"/>
  <c r="G10" i="42"/>
  <c r="E11" i="42"/>
  <c r="F11" i="42"/>
  <c r="G11" i="42"/>
  <c r="E12" i="42"/>
  <c r="F12" i="42"/>
  <c r="G12" i="42"/>
  <c r="E13" i="42"/>
  <c r="F13" i="42"/>
  <c r="G13" i="42"/>
  <c r="B14" i="42"/>
  <c r="C14" i="42"/>
  <c r="B15" i="42"/>
  <c r="C15" i="42"/>
  <c r="B16" i="42"/>
  <c r="C16" i="42"/>
  <c r="B17" i="42"/>
  <c r="C17" i="42"/>
  <c r="B18" i="42"/>
  <c r="C18" i="42"/>
  <c r="B19" i="42"/>
  <c r="E14" i="42"/>
  <c r="F14" i="42"/>
  <c r="G14" i="42"/>
  <c r="E15" i="42"/>
  <c r="F15" i="42"/>
  <c r="E16" i="42"/>
  <c r="F16" i="42"/>
  <c r="G16" i="42"/>
  <c r="E17" i="42"/>
  <c r="F17" i="42"/>
  <c r="G17" i="42"/>
  <c r="E18" i="42"/>
  <c r="F18" i="42"/>
  <c r="G18" i="42"/>
  <c r="E19" i="42"/>
  <c r="F19" i="42"/>
  <c r="G19" i="42"/>
  <c r="E20" i="42"/>
  <c r="F20" i="42"/>
  <c r="G20" i="42"/>
  <c r="B21" i="42"/>
  <c r="C21" i="42"/>
  <c r="B22" i="42"/>
  <c r="C22" i="42"/>
  <c r="B23" i="42"/>
  <c r="C23" i="42"/>
  <c r="B24" i="42"/>
  <c r="E21" i="42"/>
  <c r="F21" i="42"/>
  <c r="G21" i="42"/>
  <c r="E22" i="42"/>
  <c r="F22" i="42"/>
  <c r="E23" i="42"/>
  <c r="F23" i="42"/>
  <c r="G23" i="42"/>
  <c r="E24" i="42"/>
  <c r="F24" i="42"/>
  <c r="G24" i="42"/>
  <c r="E25" i="42"/>
  <c r="F25" i="42"/>
  <c r="G25" i="42"/>
  <c r="B26" i="42"/>
  <c r="C26" i="42"/>
  <c r="E26" i="42"/>
  <c r="F26" i="42"/>
  <c r="G26" i="42"/>
  <c r="B27" i="42"/>
  <c r="C27" i="42"/>
  <c r="B28" i="42"/>
  <c r="E27" i="42"/>
  <c r="F27" i="42"/>
  <c r="E28" i="42"/>
  <c r="F28" i="42"/>
  <c r="G28" i="42"/>
  <c r="E29" i="42"/>
  <c r="F29" i="42"/>
  <c r="G29" i="42"/>
  <c r="B30" i="42"/>
  <c r="C30" i="42"/>
  <c r="B31" i="42"/>
  <c r="C31" i="42"/>
  <c r="B32" i="42"/>
  <c r="C32" i="42"/>
  <c r="B33" i="42"/>
  <c r="C33" i="42"/>
  <c r="B34" i="42"/>
  <c r="C34" i="42"/>
  <c r="B35" i="42"/>
  <c r="C35" i="42"/>
  <c r="B36" i="42"/>
  <c r="E30" i="42"/>
  <c r="F30" i="42"/>
  <c r="G30" i="42"/>
  <c r="E31" i="42"/>
  <c r="F31" i="42"/>
  <c r="G31" i="42"/>
  <c r="E32" i="42"/>
  <c r="F32" i="42"/>
  <c r="G32" i="42"/>
  <c r="E33" i="42"/>
  <c r="F33" i="42"/>
  <c r="G33" i="42"/>
  <c r="E34" i="42"/>
  <c r="F34" i="42"/>
  <c r="G34" i="42"/>
  <c r="E35" i="42"/>
  <c r="F35" i="42"/>
  <c r="G35" i="42"/>
  <c r="E36" i="42"/>
  <c r="F36" i="42"/>
  <c r="G36" i="42"/>
  <c r="E6" i="43"/>
  <c r="F6" i="43"/>
  <c r="G6" i="43"/>
  <c r="B7" i="43"/>
  <c r="C7" i="43"/>
  <c r="E7" i="43"/>
  <c r="F7" i="43"/>
  <c r="G7" i="43"/>
  <c r="B8" i="43"/>
  <c r="C8" i="43"/>
  <c r="B9" i="43"/>
  <c r="C9" i="43"/>
  <c r="B10" i="43"/>
  <c r="C10" i="43"/>
  <c r="B11" i="43"/>
  <c r="C11" i="43"/>
  <c r="B12" i="43"/>
  <c r="E8" i="43"/>
  <c r="F8" i="43"/>
  <c r="G8" i="43"/>
  <c r="E9" i="43"/>
  <c r="F9" i="43"/>
  <c r="G9" i="43"/>
  <c r="E10" i="43"/>
  <c r="F10" i="43"/>
  <c r="E11" i="43"/>
  <c r="F11" i="43"/>
  <c r="E12" i="43"/>
  <c r="F12" i="43"/>
  <c r="G12" i="43"/>
  <c r="E13" i="43"/>
  <c r="F13" i="43"/>
  <c r="G13" i="43"/>
  <c r="B14" i="43"/>
  <c r="C14" i="43"/>
  <c r="B15" i="43"/>
  <c r="C15" i="43"/>
  <c r="B16" i="43"/>
  <c r="C16" i="43"/>
  <c r="B17" i="43"/>
  <c r="C17" i="43"/>
  <c r="B18" i="43"/>
  <c r="E14" i="43"/>
  <c r="F14" i="43"/>
  <c r="G14" i="43"/>
  <c r="E15" i="43"/>
  <c r="F15" i="43"/>
  <c r="G15" i="43"/>
  <c r="E16" i="43"/>
  <c r="F16" i="43"/>
  <c r="G16" i="43"/>
  <c r="E17" i="43"/>
  <c r="F17" i="43"/>
  <c r="G17" i="43"/>
  <c r="E18" i="43"/>
  <c r="F18" i="43"/>
  <c r="G18" i="43"/>
  <c r="E19" i="43"/>
  <c r="F19" i="43"/>
  <c r="G19" i="43"/>
  <c r="B20" i="43"/>
  <c r="C20" i="43"/>
  <c r="B21" i="43"/>
  <c r="C21" i="43"/>
  <c r="B22" i="43"/>
  <c r="C22" i="43"/>
  <c r="B23" i="43"/>
  <c r="C23" i="43"/>
  <c r="B24" i="43"/>
  <c r="C24" i="43"/>
  <c r="B25" i="43"/>
  <c r="E20" i="43"/>
  <c r="F20" i="43"/>
  <c r="G20" i="43"/>
  <c r="E21" i="43"/>
  <c r="F21" i="43"/>
  <c r="G21" i="43"/>
  <c r="E22" i="43"/>
  <c r="F22" i="43"/>
  <c r="G22" i="43"/>
  <c r="E23" i="43"/>
  <c r="F23" i="43"/>
  <c r="G23" i="43"/>
  <c r="E24" i="43"/>
  <c r="F24" i="43"/>
  <c r="G24" i="43"/>
  <c r="E25" i="43"/>
  <c r="F25" i="43"/>
  <c r="G25" i="43"/>
  <c r="E26" i="43"/>
  <c r="F26" i="43"/>
  <c r="G26" i="43"/>
  <c r="B27" i="43"/>
  <c r="C27" i="43"/>
  <c r="B28" i="43"/>
  <c r="C28" i="43"/>
  <c r="B29" i="43"/>
  <c r="C29" i="43"/>
  <c r="B30" i="43"/>
  <c r="C30" i="43"/>
  <c r="B31" i="43"/>
  <c r="E27" i="43"/>
  <c r="F27" i="43"/>
  <c r="G27" i="43"/>
  <c r="E28" i="43"/>
  <c r="F28" i="43"/>
  <c r="G28" i="43"/>
  <c r="E29" i="43"/>
  <c r="F29" i="43"/>
  <c r="G29" i="43"/>
  <c r="E30" i="43"/>
  <c r="F30" i="43"/>
  <c r="G30" i="43"/>
  <c r="E31" i="43"/>
  <c r="F31" i="43"/>
  <c r="G31" i="43"/>
  <c r="E6" i="44"/>
  <c r="F6" i="44"/>
  <c r="G6" i="44"/>
  <c r="B7" i="44"/>
  <c r="C7" i="44"/>
  <c r="B8" i="44"/>
  <c r="C8" i="44"/>
  <c r="B9" i="44"/>
  <c r="C9" i="44"/>
  <c r="B10" i="44"/>
  <c r="C10" i="44"/>
  <c r="B11" i="44"/>
  <c r="C11" i="44"/>
  <c r="B12" i="44"/>
  <c r="C12" i="44"/>
  <c r="B13" i="44"/>
  <c r="C13" i="44"/>
  <c r="B14" i="44"/>
  <c r="E7" i="44"/>
  <c r="F7" i="44"/>
  <c r="G7" i="44"/>
  <c r="E8" i="44"/>
  <c r="F8" i="44"/>
  <c r="G8" i="44"/>
  <c r="E9" i="44"/>
  <c r="F9" i="44"/>
  <c r="G9" i="44"/>
  <c r="E10" i="44"/>
  <c r="F10" i="44"/>
  <c r="G10" i="44"/>
  <c r="E11" i="44"/>
  <c r="F11" i="44"/>
  <c r="G11" i="44"/>
  <c r="E12" i="44"/>
  <c r="F12" i="44"/>
  <c r="G12" i="44"/>
  <c r="E13" i="44"/>
  <c r="F13" i="44"/>
  <c r="G13" i="44"/>
  <c r="E14" i="44"/>
  <c r="F14" i="44"/>
  <c r="G14" i="44"/>
  <c r="E15" i="44"/>
  <c r="F15" i="44"/>
  <c r="G15" i="44"/>
  <c r="B16" i="44"/>
  <c r="C16" i="44"/>
  <c r="B17" i="44"/>
  <c r="C17" i="44"/>
  <c r="B18" i="44"/>
  <c r="C18" i="44"/>
  <c r="B19" i="44"/>
  <c r="E16" i="44"/>
  <c r="F16" i="44"/>
  <c r="G16" i="44"/>
  <c r="E17" i="44"/>
  <c r="F17" i="44"/>
  <c r="G17" i="44"/>
  <c r="E18" i="44"/>
  <c r="F18" i="44"/>
  <c r="G18" i="44"/>
  <c r="E19" i="44"/>
  <c r="F19" i="44"/>
  <c r="G19" i="44"/>
  <c r="B20" i="44"/>
  <c r="C20" i="44"/>
  <c r="B21" i="44"/>
  <c r="E20" i="44"/>
  <c r="F20" i="44"/>
  <c r="G20" i="44"/>
  <c r="E21" i="44"/>
  <c r="F21" i="44"/>
  <c r="G21" i="44"/>
  <c r="E26" i="44"/>
  <c r="F26" i="44"/>
  <c r="G26" i="44"/>
  <c r="B27" i="44"/>
  <c r="C27" i="44"/>
  <c r="B28" i="44"/>
  <c r="C28" i="44"/>
  <c r="B29" i="44"/>
  <c r="C29" i="44"/>
  <c r="B30" i="44"/>
  <c r="C30" i="44"/>
  <c r="B31" i="44"/>
  <c r="C31" i="44"/>
  <c r="B32" i="44"/>
  <c r="C32" i="44"/>
  <c r="B33" i="44"/>
  <c r="C33" i="44"/>
  <c r="B34" i="44"/>
  <c r="E27" i="44"/>
  <c r="F27" i="44"/>
  <c r="G27" i="44"/>
  <c r="E28" i="44"/>
  <c r="F28" i="44"/>
  <c r="G28" i="44"/>
  <c r="E29" i="44"/>
  <c r="F29" i="44"/>
  <c r="G29" i="44"/>
  <c r="E30" i="44"/>
  <c r="F30" i="44"/>
  <c r="G30" i="44"/>
  <c r="E31" i="44"/>
  <c r="F31" i="44"/>
  <c r="G31" i="44"/>
  <c r="E32" i="44"/>
  <c r="F32" i="44"/>
  <c r="G32" i="44"/>
  <c r="E33" i="44"/>
  <c r="F33" i="44"/>
  <c r="G33" i="44"/>
  <c r="E34" i="44"/>
  <c r="F34" i="44"/>
  <c r="G34" i="44"/>
  <c r="E6" i="46"/>
  <c r="F6" i="46"/>
  <c r="G6" i="46"/>
  <c r="B7" i="46"/>
  <c r="C7" i="46"/>
  <c r="B8" i="46"/>
  <c r="C8" i="46"/>
  <c r="B9" i="46"/>
  <c r="C9" i="46"/>
  <c r="B10" i="46"/>
  <c r="E7" i="46"/>
  <c r="F7" i="46"/>
  <c r="G7" i="46"/>
  <c r="E8" i="46"/>
  <c r="F8" i="46"/>
  <c r="G8" i="46"/>
  <c r="E9" i="46"/>
  <c r="F9" i="46"/>
  <c r="G9" i="46"/>
  <c r="E10" i="46"/>
  <c r="F10" i="46"/>
  <c r="G10" i="46"/>
  <c r="E11" i="46"/>
  <c r="F11" i="46"/>
  <c r="G11" i="46"/>
  <c r="B12" i="46"/>
  <c r="C12" i="46"/>
  <c r="B13" i="46"/>
  <c r="C13" i="46"/>
  <c r="B14" i="46"/>
  <c r="C14" i="46"/>
  <c r="B15" i="46"/>
  <c r="C15" i="46"/>
  <c r="B16" i="46"/>
  <c r="E12" i="46"/>
  <c r="F12" i="46"/>
  <c r="G12" i="46"/>
  <c r="E13" i="46"/>
  <c r="F13" i="46"/>
  <c r="G13" i="46"/>
  <c r="E14" i="46"/>
  <c r="F14" i="46"/>
  <c r="G14" i="46"/>
  <c r="E15" i="46"/>
  <c r="F15" i="46"/>
  <c r="G15" i="46"/>
  <c r="E16" i="46"/>
  <c r="F16" i="46"/>
  <c r="G16" i="46"/>
  <c r="E17" i="46"/>
  <c r="F17" i="46"/>
  <c r="G17" i="46"/>
  <c r="B18" i="46"/>
  <c r="C18" i="46"/>
  <c r="B19" i="46"/>
  <c r="C19" i="46"/>
  <c r="B20" i="46"/>
  <c r="C20" i="46"/>
  <c r="B21" i="46"/>
  <c r="C21" i="46"/>
  <c r="B22" i="46"/>
  <c r="E18" i="46"/>
  <c r="F18" i="46"/>
  <c r="G18" i="46"/>
  <c r="E19" i="46"/>
  <c r="F19" i="46"/>
  <c r="G19" i="46"/>
  <c r="E20" i="46"/>
  <c r="F20" i="46"/>
  <c r="G20" i="46"/>
  <c r="E21" i="46"/>
  <c r="F21" i="46"/>
  <c r="G21" i="46"/>
  <c r="E22" i="46"/>
  <c r="F22" i="46"/>
  <c r="G22" i="46"/>
  <c r="E23" i="46"/>
  <c r="F23" i="46"/>
  <c r="G23" i="46"/>
  <c r="B24" i="46"/>
  <c r="E24" i="46"/>
  <c r="F24" i="46"/>
  <c r="G24" i="46"/>
  <c r="B25" i="46"/>
  <c r="E25" i="46"/>
  <c r="F25" i="46"/>
  <c r="G25" i="46"/>
  <c r="B26" i="46"/>
  <c r="E26" i="46"/>
  <c r="F26" i="46"/>
  <c r="G26" i="46"/>
  <c r="B27" i="46"/>
  <c r="E27" i="46"/>
  <c r="F27" i="46"/>
  <c r="G27" i="46"/>
  <c r="B28" i="46"/>
  <c r="E28" i="46"/>
  <c r="F28" i="46"/>
  <c r="G28" i="46"/>
  <c r="E29" i="46"/>
  <c r="F29" i="46"/>
  <c r="G29" i="46"/>
  <c r="B30" i="46"/>
  <c r="E30" i="46"/>
  <c r="F30" i="46"/>
  <c r="G30" i="46"/>
  <c r="B31" i="46"/>
  <c r="E31" i="46"/>
  <c r="F31" i="46"/>
  <c r="G31" i="46"/>
  <c r="B32" i="46"/>
  <c r="E32" i="46"/>
  <c r="F32" i="46"/>
  <c r="G32" i="46"/>
  <c r="B33" i="46"/>
  <c r="E33" i="46"/>
  <c r="F33" i="46"/>
  <c r="G33" i="46"/>
  <c r="B34" i="46"/>
  <c r="E34" i="46"/>
  <c r="F34" i="46"/>
  <c r="G34" i="46"/>
  <c r="E6" i="47"/>
  <c r="F6" i="47"/>
  <c r="G6" i="47"/>
  <c r="B7" i="47"/>
  <c r="E7" i="47"/>
  <c r="F7" i="47"/>
  <c r="G7" i="47"/>
  <c r="B8" i="47"/>
  <c r="E8" i="47"/>
  <c r="F8" i="47"/>
  <c r="G8" i="47"/>
  <c r="B9" i="47"/>
  <c r="E9" i="47"/>
  <c r="F9" i="47"/>
  <c r="G9" i="47"/>
  <c r="B10" i="47"/>
  <c r="E10" i="47"/>
  <c r="F10" i="47"/>
  <c r="G10" i="47"/>
  <c r="B11" i="47"/>
  <c r="E11" i="47"/>
  <c r="F11" i="47"/>
  <c r="G11" i="47"/>
  <c r="E12" i="47"/>
  <c r="F12" i="47"/>
  <c r="G12" i="47"/>
  <c r="B13" i="47"/>
  <c r="E13" i="47"/>
  <c r="F13" i="47"/>
  <c r="G13" i="47"/>
  <c r="B14" i="47"/>
  <c r="E14" i="47"/>
  <c r="F14" i="47"/>
  <c r="G14" i="47"/>
  <c r="B15" i="47"/>
  <c r="E15" i="47"/>
  <c r="F15" i="47"/>
  <c r="G15" i="47"/>
  <c r="B16" i="47"/>
  <c r="E16" i="47"/>
  <c r="F16" i="47"/>
  <c r="G16" i="47"/>
  <c r="B17" i="47"/>
  <c r="E17" i="47"/>
  <c r="F17" i="47"/>
  <c r="G17" i="47"/>
  <c r="E18" i="47"/>
  <c r="F18" i="47"/>
  <c r="G18" i="47"/>
  <c r="B19" i="47"/>
  <c r="E19" i="47"/>
  <c r="F19" i="47"/>
  <c r="G19" i="47"/>
  <c r="B20" i="47"/>
  <c r="E20" i="47"/>
  <c r="F20" i="47"/>
  <c r="G20" i="47"/>
  <c r="B21" i="47"/>
  <c r="E21" i="47"/>
  <c r="F21" i="47"/>
  <c r="G21" i="47"/>
  <c r="B22" i="47"/>
  <c r="E22" i="47"/>
  <c r="F22" i="47"/>
  <c r="G22" i="47"/>
  <c r="E23" i="47"/>
  <c r="F23" i="47"/>
  <c r="G23" i="47"/>
  <c r="B24" i="47"/>
  <c r="E24" i="47"/>
  <c r="F24" i="47"/>
  <c r="G24" i="47"/>
  <c r="B25" i="47"/>
  <c r="E25" i="47"/>
  <c r="F25" i="47"/>
  <c r="G25" i="47"/>
  <c r="B26" i="47"/>
  <c r="E26" i="47"/>
  <c r="F26" i="47"/>
  <c r="G26" i="47"/>
  <c r="B27" i="47"/>
  <c r="E27" i="47"/>
  <c r="F27" i="47"/>
  <c r="G27" i="47"/>
  <c r="B28" i="47"/>
  <c r="E28" i="47"/>
  <c r="F28" i="47"/>
  <c r="G28" i="47"/>
  <c r="E29" i="47"/>
  <c r="F29" i="47"/>
  <c r="G29" i="47"/>
  <c r="B30" i="47"/>
  <c r="E30" i="47"/>
  <c r="F30" i="47"/>
  <c r="G30" i="47"/>
  <c r="B31" i="47"/>
  <c r="E31" i="47"/>
  <c r="F31" i="47"/>
  <c r="G31" i="47"/>
  <c r="B32" i="47"/>
  <c r="E32" i="47"/>
  <c r="F32" i="47"/>
  <c r="G32" i="47"/>
  <c r="E33" i="47"/>
  <c r="F33" i="47"/>
  <c r="G33" i="47"/>
  <c r="B34" i="47"/>
  <c r="E34" i="47"/>
  <c r="F34" i="47"/>
  <c r="G34" i="47"/>
  <c r="B35" i="47"/>
  <c r="E35" i="47"/>
  <c r="F35" i="47"/>
  <c r="G35" i="47"/>
  <c r="B36" i="47"/>
  <c r="E36" i="47"/>
  <c r="F36" i="47"/>
  <c r="G36" i="47"/>
  <c r="B37" i="47"/>
  <c r="E37" i="47"/>
  <c r="F37" i="47"/>
  <c r="G37" i="47"/>
  <c r="B38" i="47"/>
  <c r="E38" i="47"/>
  <c r="F38" i="47"/>
  <c r="G38" i="47"/>
  <c r="E39" i="47"/>
  <c r="F39" i="47"/>
  <c r="G39" i="47"/>
  <c r="B40" i="47"/>
  <c r="E40" i="47"/>
  <c r="F40" i="47"/>
  <c r="G40" i="47"/>
  <c r="B41" i="47"/>
  <c r="E41" i="47"/>
  <c r="F41" i="47"/>
  <c r="G41" i="47"/>
  <c r="B42" i="47"/>
  <c r="E42" i="47"/>
  <c r="F42" i="47"/>
  <c r="G42" i="47"/>
  <c r="B43" i="47"/>
  <c r="E43" i="47"/>
  <c r="F43" i="47"/>
  <c r="G43" i="47"/>
  <c r="B44" i="47"/>
  <c r="E44" i="47"/>
  <c r="F44" i="47"/>
  <c r="G44" i="47"/>
  <c r="E6" i="49"/>
  <c r="F6" i="49"/>
  <c r="G6" i="49"/>
  <c r="B7" i="49"/>
  <c r="E7" i="49"/>
  <c r="F7" i="49"/>
  <c r="G7" i="49"/>
  <c r="B8" i="49"/>
  <c r="E8" i="49"/>
  <c r="F8" i="49"/>
  <c r="G8" i="49"/>
  <c r="B9" i="49"/>
  <c r="E9" i="49"/>
  <c r="F9" i="49"/>
  <c r="G9" i="49"/>
  <c r="B10" i="49"/>
  <c r="E10" i="49"/>
  <c r="F10" i="49"/>
  <c r="G10" i="49"/>
  <c r="B11" i="49"/>
  <c r="E11" i="49"/>
  <c r="F11" i="49"/>
  <c r="G11" i="49"/>
  <c r="E12" i="49"/>
  <c r="F12" i="49"/>
  <c r="G12" i="49"/>
  <c r="B13" i="49"/>
  <c r="E13" i="49"/>
  <c r="F13" i="49"/>
  <c r="G13" i="49"/>
  <c r="B14" i="49"/>
  <c r="E14" i="49"/>
  <c r="F14" i="49"/>
  <c r="G14" i="49"/>
  <c r="B15" i="49"/>
  <c r="E15" i="49"/>
  <c r="F15" i="49"/>
  <c r="G15" i="49"/>
  <c r="B16" i="49"/>
  <c r="E16" i="49"/>
  <c r="F16" i="49"/>
  <c r="G16" i="49"/>
  <c r="B17" i="49"/>
  <c r="E17" i="49"/>
  <c r="F17" i="49"/>
  <c r="G17" i="49"/>
  <c r="B18" i="49"/>
  <c r="E18" i="49"/>
  <c r="F18" i="49"/>
  <c r="G18" i="49"/>
  <c r="E19" i="49"/>
  <c r="F19" i="49"/>
  <c r="G19" i="49"/>
  <c r="B20" i="49"/>
  <c r="E20" i="49"/>
  <c r="F20" i="49"/>
  <c r="G20" i="49"/>
  <c r="B21" i="49"/>
  <c r="E21" i="49"/>
  <c r="F21" i="49"/>
  <c r="G21" i="49"/>
  <c r="B22" i="49"/>
  <c r="E22" i="49"/>
  <c r="F22" i="49"/>
  <c r="G22" i="49"/>
  <c r="B23" i="49"/>
  <c r="E23" i="49"/>
  <c r="F23" i="49"/>
  <c r="G23" i="49"/>
  <c r="B24" i="49"/>
  <c r="E24" i="49"/>
  <c r="F24" i="49"/>
  <c r="G24" i="49"/>
  <c r="B25" i="49"/>
  <c r="E25" i="49"/>
  <c r="F25" i="49"/>
  <c r="G25" i="49"/>
  <c r="E26" i="49"/>
  <c r="F26" i="49"/>
  <c r="G26" i="49"/>
  <c r="B27" i="49"/>
  <c r="E27" i="49"/>
  <c r="F27" i="49"/>
  <c r="G27" i="49"/>
  <c r="B28" i="49"/>
  <c r="E28" i="49"/>
  <c r="F28" i="49"/>
  <c r="G28" i="49"/>
  <c r="B29" i="49"/>
  <c r="E29" i="49"/>
  <c r="F29" i="49"/>
  <c r="G29" i="49"/>
  <c r="B30" i="49"/>
  <c r="E30" i="49"/>
  <c r="F30" i="49"/>
  <c r="G30" i="49"/>
  <c r="B31" i="49"/>
  <c r="E31" i="49"/>
  <c r="F31" i="49"/>
  <c r="G31" i="49"/>
  <c r="B32" i="49"/>
  <c r="E32" i="49"/>
  <c r="F32" i="49"/>
  <c r="G32" i="49"/>
  <c r="E33" i="49"/>
  <c r="F33" i="49"/>
  <c r="G33" i="49"/>
  <c r="B34" i="49"/>
  <c r="E34" i="49"/>
  <c r="F34" i="49"/>
  <c r="G34" i="49"/>
  <c r="B35" i="49"/>
  <c r="E35" i="49"/>
  <c r="F35" i="49"/>
  <c r="G35" i="49"/>
  <c r="B36" i="49"/>
  <c r="E36" i="49"/>
  <c r="F36" i="49"/>
  <c r="G36" i="49"/>
  <c r="B37" i="49"/>
  <c r="E37" i="49"/>
  <c r="F37" i="49"/>
  <c r="G37" i="49"/>
  <c r="B38" i="49"/>
  <c r="E38" i="49"/>
  <c r="F38" i="49"/>
  <c r="G38" i="49"/>
  <c r="B39" i="49"/>
  <c r="E39" i="49"/>
  <c r="F39" i="49"/>
  <c r="G39" i="49"/>
  <c r="H28" i="11"/>
  <c r="I28" i="11"/>
  <c r="H50" i="12"/>
  <c r="I50" i="12"/>
  <c r="H32" i="18"/>
  <c r="I32" i="18"/>
  <c r="H10" i="18"/>
  <c r="H30" i="16"/>
  <c r="H49" i="13"/>
  <c r="I49" i="13"/>
  <c r="H53" i="12"/>
  <c r="I53" i="12"/>
  <c r="H31" i="11"/>
  <c r="I31" i="11"/>
  <c r="H31" i="17"/>
  <c r="I31" i="17"/>
  <c r="H25" i="14"/>
  <c r="H27" i="13"/>
  <c r="H31" i="12"/>
  <c r="H52" i="13"/>
  <c r="I52" i="13"/>
  <c r="H15" i="17"/>
  <c r="H12" i="15"/>
  <c r="H34" i="11"/>
  <c r="I34" i="11"/>
  <c r="H25" i="17"/>
  <c r="I25" i="17"/>
  <c r="H29" i="18"/>
  <c r="I29" i="18"/>
  <c r="H28" i="14"/>
  <c r="H28" i="17"/>
  <c r="I28" i="17"/>
  <c r="H9" i="17"/>
  <c r="H51" i="15"/>
  <c r="H15" i="15"/>
  <c r="H33" i="13"/>
  <c r="H26" i="18"/>
  <c r="I26" i="18"/>
  <c r="H7" i="18"/>
  <c r="H36" i="16"/>
  <c r="H27" i="16"/>
  <c r="H43" i="13"/>
  <c r="I43" i="13"/>
  <c r="H47" i="12"/>
  <c r="I47" i="12"/>
  <c r="I11" i="15"/>
  <c r="I8" i="15"/>
  <c r="I27" i="14"/>
  <c r="I14" i="14"/>
  <c r="I11" i="14"/>
  <c r="I8" i="14"/>
  <c r="I13" i="13"/>
  <c r="I7" i="13"/>
  <c r="I55" i="11"/>
  <c r="I52" i="11"/>
  <c r="I49" i="11"/>
  <c r="I16" i="11"/>
  <c r="I13" i="11"/>
  <c r="I10" i="11"/>
  <c r="I7" i="11"/>
  <c r="I14" i="18"/>
  <c r="I11" i="18"/>
  <c r="I8" i="18"/>
  <c r="I13" i="17"/>
  <c r="I10" i="17"/>
  <c r="I7" i="17"/>
  <c r="I31" i="16"/>
  <c r="I28" i="16"/>
  <c r="I55" i="15"/>
  <c r="I52" i="15"/>
  <c r="I49" i="15"/>
  <c r="I16" i="15"/>
  <c r="I13" i="15"/>
  <c r="I10" i="15"/>
  <c r="I7" i="15"/>
  <c r="I32" i="14"/>
  <c r="I29" i="14"/>
  <c r="I26" i="14"/>
  <c r="I31" i="13"/>
  <c r="I28" i="13"/>
  <c r="I25" i="13"/>
  <c r="I35" i="12"/>
  <c r="I32" i="12"/>
  <c r="I29" i="12"/>
  <c r="H49" i="17"/>
  <c r="I49" i="17"/>
  <c r="H50" i="15"/>
  <c r="I50" i="15"/>
  <c r="H26" i="17"/>
  <c r="I27" i="15"/>
  <c r="H27" i="15"/>
  <c r="H47" i="14"/>
  <c r="I47" i="14"/>
  <c r="I54" i="11"/>
  <c r="H54" i="11"/>
  <c r="H47" i="16"/>
  <c r="I47" i="16"/>
  <c r="H56" i="16"/>
  <c r="I56" i="16"/>
  <c r="I30" i="15"/>
  <c r="H30" i="15"/>
  <c r="H50" i="14"/>
  <c r="I50" i="14"/>
  <c r="H30" i="11"/>
  <c r="I30" i="11"/>
  <c r="H11" i="17"/>
  <c r="I11" i="17"/>
  <c r="H47" i="18"/>
  <c r="H50" i="16"/>
  <c r="I50" i="16"/>
  <c r="I33" i="15"/>
  <c r="H33" i="15"/>
  <c r="H53" i="14"/>
  <c r="I53" i="14"/>
  <c r="H33" i="12"/>
  <c r="I33" i="12"/>
  <c r="I46" i="13"/>
  <c r="I13" i="14"/>
  <c r="H13" i="14"/>
  <c r="H50" i="13"/>
  <c r="I50" i="13"/>
  <c r="H43" i="17"/>
  <c r="I43" i="17"/>
  <c r="I36" i="15"/>
  <c r="H36" i="15"/>
  <c r="H9" i="14"/>
  <c r="I9" i="14"/>
  <c r="H56" i="15"/>
  <c r="I56" i="15"/>
  <c r="H48" i="15"/>
  <c r="H28" i="18"/>
  <c r="I28" i="18"/>
  <c r="H46" i="17"/>
  <c r="I46" i="17"/>
  <c r="I33" i="16"/>
  <c r="H33" i="16"/>
  <c r="I9" i="15"/>
  <c r="H9" i="15"/>
  <c r="I30" i="13"/>
  <c r="H46" i="12"/>
  <c r="I46" i="12"/>
  <c r="H53" i="16"/>
  <c r="I53" i="16"/>
  <c r="H48" i="13"/>
  <c r="I48" i="13"/>
  <c r="H27" i="18"/>
  <c r="H27" i="17"/>
  <c r="I27" i="17"/>
  <c r="H32" i="16"/>
  <c r="H29" i="13"/>
  <c r="I33" i="18"/>
  <c r="I9" i="18"/>
  <c r="H51" i="17"/>
  <c r="H51" i="16"/>
  <c r="H48" i="16"/>
  <c r="I8" i="13"/>
  <c r="H28" i="12"/>
  <c r="I11" i="13"/>
  <c r="I48" i="12"/>
  <c r="I56" i="11"/>
  <c r="I8" i="11"/>
  <c r="I27" i="12"/>
  <c r="I35" i="11"/>
  <c r="H51" i="11"/>
  <c r="C15" i="41"/>
  <c r="B16" i="41"/>
  <c r="B24" i="41"/>
  <c r="C24" i="41"/>
  <c r="B25" i="41"/>
  <c r="C23" i="41"/>
  <c r="I46" i="14"/>
  <c r="H46" i="14"/>
  <c r="I31" i="14"/>
  <c r="H31" i="14"/>
  <c r="C22" i="41"/>
  <c r="I10" i="13"/>
  <c r="I10" i="16"/>
  <c r="H10" i="16"/>
  <c r="I54" i="15"/>
  <c r="H54" i="15"/>
  <c r="I16" i="12"/>
  <c r="H8" i="12"/>
  <c r="I50" i="17"/>
  <c r="H34" i="16"/>
  <c r="H49" i="14"/>
  <c r="I10" i="14"/>
  <c r="H10" i="14"/>
  <c r="I29" i="11"/>
  <c r="H29" i="11"/>
  <c r="H54" i="12"/>
  <c r="I54" i="12"/>
  <c r="I49" i="16"/>
  <c r="H49" i="16"/>
  <c r="I13" i="16"/>
  <c r="H13" i="16"/>
  <c r="H32" i="15"/>
  <c r="I32" i="15"/>
  <c r="H48" i="14"/>
  <c r="H48" i="11"/>
  <c r="H33" i="11"/>
  <c r="I33" i="11"/>
  <c r="I33" i="17"/>
  <c r="H33" i="17"/>
  <c r="H14" i="12"/>
  <c r="I10" i="12"/>
  <c r="I50" i="18"/>
  <c r="H50" i="18"/>
  <c r="I48" i="17"/>
  <c r="H48" i="17"/>
  <c r="I45" i="18"/>
  <c r="I16" i="16"/>
  <c r="H16" i="16"/>
  <c r="I7" i="16"/>
  <c r="H7" i="16"/>
  <c r="I35" i="15"/>
  <c r="H14" i="15"/>
  <c r="I14" i="15"/>
  <c r="H7" i="14"/>
  <c r="H47" i="11"/>
  <c r="H30" i="18"/>
  <c r="I52" i="17"/>
  <c r="H52" i="17"/>
  <c r="I13" i="12"/>
  <c r="H45" i="17"/>
  <c r="H55" i="16"/>
  <c r="I47" i="15"/>
  <c r="I29" i="15"/>
  <c r="B17" i="41"/>
  <c r="C16" i="41"/>
  <c r="B18" i="41"/>
  <c r="C17" i="41"/>
  <c r="B19" i="41"/>
  <c r="C18" i="41"/>
  <c r="D30" i="58" l="1"/>
  <c r="G29" i="58"/>
  <c r="E29" i="58"/>
  <c r="F29" i="58" s="1"/>
  <c r="E28" i="58"/>
  <c r="F28" i="58" s="1"/>
  <c r="G28" i="58"/>
  <c r="E30" i="58" l="1"/>
  <c r="F30" i="58" s="1"/>
  <c r="D31" i="58"/>
  <c r="G30" i="58"/>
  <c r="D32" i="58" l="1"/>
  <c r="G31" i="58"/>
  <c r="E31" i="58"/>
  <c r="F31" i="58" s="1"/>
  <c r="G32" i="58" l="1"/>
  <c r="D33" i="58"/>
  <c r="E32" i="58"/>
  <c r="F32" i="58" s="1"/>
  <c r="G33" i="58" l="1"/>
  <c r="E33" i="58"/>
  <c r="F33" i="58" s="1"/>
  <c r="D34" i="58"/>
  <c r="E34" i="58" l="1"/>
  <c r="F34" i="58" s="1"/>
  <c r="G34" i="58"/>
</calcChain>
</file>

<file path=xl/sharedStrings.xml><?xml version="1.0" encoding="utf-8"?>
<sst xmlns="http://schemas.openxmlformats.org/spreadsheetml/2006/main" count="2266" uniqueCount="390">
  <si>
    <t>15.9.19</t>
  </si>
  <si>
    <t>16年を超え</t>
  </si>
  <si>
    <t>認定農業者   (H24.5.23-H24.6.19)</t>
    <rPh sb="0" eb="2">
      <t>ニンテイノ</t>
    </rPh>
    <rPh sb="2" eb="5">
      <t>ノウギョウシャ</t>
    </rPh>
    <phoneticPr fontId="29"/>
  </si>
  <si>
    <t>人・農地プランに位置付けられている担い手※</t>
    <rPh sb="0" eb="1">
      <t>ヒトノ</t>
    </rPh>
    <rPh sb="2" eb="4">
      <t>ノウチイ</t>
    </rPh>
    <rPh sb="8" eb="11">
      <t>イチヅニ</t>
    </rPh>
    <rPh sb="17" eb="18">
      <t>ニナテ</t>
    </rPh>
    <rPh sb="19" eb="20">
      <t>テ</t>
    </rPh>
    <phoneticPr fontId="29"/>
  </si>
  <si>
    <t>認定農業者(H25.3.21-H25.4.17)</t>
    <rPh sb="0" eb="2">
      <t>ニンテイノ</t>
    </rPh>
    <rPh sb="2" eb="5">
      <t>ノウギョウシャ</t>
    </rPh>
    <phoneticPr fontId="29"/>
  </si>
  <si>
    <t>H22.6.18
～
Ｈ227.21</t>
  </si>
  <si>
    <t>14.9.19</t>
  </si>
  <si>
    <t>13.07.03</t>
  </si>
  <si>
    <t>認定農業者(H26.1.23-H26.2.19)</t>
    <rPh sb="0" eb="2">
      <t>ニンテイノ</t>
    </rPh>
    <rPh sb="2" eb="5">
      <t>ノウギョウシャ</t>
    </rPh>
    <phoneticPr fontId="29"/>
  </si>
  <si>
    <t>15.11.21</t>
  </si>
  <si>
    <t>(D)</t>
  </si>
  <si>
    <t>13年以下</t>
  </si>
  <si>
    <t>H23.10.20～H23.11.17</t>
  </si>
  <si>
    <t>14.4.18</t>
  </si>
  <si>
    <t>16.12.20</t>
  </si>
  <si>
    <t>18.12.20</t>
  </si>
  <si>
    <t>16年を超え</t>
    <rPh sb="2" eb="3">
      <t>ネンコ</t>
    </rPh>
    <rPh sb="4" eb="5">
      <t>コ</t>
    </rPh>
    <phoneticPr fontId="36"/>
  </si>
  <si>
    <t>貸付金利
(約定利率)
貸付開始から
６年目以降</t>
    <rPh sb="0" eb="2">
      <t>カシツケ</t>
    </rPh>
    <phoneticPr fontId="36"/>
  </si>
  <si>
    <t>13.06.01</t>
  </si>
  <si>
    <t>(公財)農林水産長期金融協会より、資金繰りに余裕の無い貸付当初5年間の金利負担を軽減する措置が講じられます。</t>
    <rPh sb="1" eb="2">
      <t>コウザ</t>
    </rPh>
    <rPh sb="2" eb="3">
      <t>ザイノ</t>
    </rPh>
    <rPh sb="4" eb="6">
      <t>ノウリンス</t>
    </rPh>
    <rPh sb="6" eb="8">
      <t>スイサンチ</t>
    </rPh>
    <rPh sb="8" eb="10">
      <t>チョウキキ</t>
    </rPh>
    <rPh sb="10" eb="12">
      <t>キンユウキ</t>
    </rPh>
    <rPh sb="12" eb="14">
      <t>キョウカイシ</t>
    </rPh>
    <rPh sb="17" eb="19">
      <t>シキング</t>
    </rPh>
    <rPh sb="19" eb="20">
      <t>グヨ</t>
    </rPh>
    <rPh sb="22" eb="24">
      <t>ヨユウナ</t>
    </rPh>
    <rPh sb="25" eb="26">
      <t>ナカ</t>
    </rPh>
    <rPh sb="27" eb="29">
      <t>カシツケト</t>
    </rPh>
    <rPh sb="29" eb="31">
      <t>トウショ</t>
    </rPh>
    <phoneticPr fontId="29"/>
  </si>
  <si>
    <t>H22.5.26
～
H22.6.17</t>
  </si>
  <si>
    <t>10.06.16</t>
  </si>
  <si>
    <t>認定農業者(H25.7.19-H25.8.18)</t>
    <rPh sb="0" eb="2">
      <t>ニンテイノ</t>
    </rPh>
    <rPh sb="2" eb="5">
      <t>ノウギョウシャ</t>
    </rPh>
    <phoneticPr fontId="29"/>
  </si>
  <si>
    <t>17.7.21</t>
  </si>
  <si>
    <t>(約定利率)</t>
    <rPh sb="1" eb="3">
      <t>ヤクジョウリ</t>
    </rPh>
    <rPh sb="3" eb="5">
      <t>リリツ</t>
    </rPh>
    <phoneticPr fontId="36"/>
  </si>
  <si>
    <t>（利子助成を実施していない市町村があります）</t>
  </si>
  <si>
    <t>(C)</t>
  </si>
  <si>
    <t>9年以下</t>
  </si>
  <si>
    <t>13.11.02</t>
  </si>
  <si>
    <t>～</t>
  </si>
  <si>
    <t>改定日</t>
    <rPh sb="0" eb="3">
      <t>カイテイビ</t>
    </rPh>
    <phoneticPr fontId="36"/>
  </si>
  <si>
    <t>市町村利子助成</t>
    <rPh sb="0" eb="3">
      <t>シチョウソンリ</t>
    </rPh>
    <rPh sb="3" eb="5">
      <t>リシジ</t>
    </rPh>
    <rPh sb="5" eb="7">
      <t>ジョセイ</t>
    </rPh>
    <phoneticPr fontId="36"/>
  </si>
  <si>
    <t>11.02.03</t>
  </si>
  <si>
    <t>認定農業者(H25.12.20-H26.1.22)</t>
    <rPh sb="0" eb="2">
      <t>ニンテイノ</t>
    </rPh>
    <rPh sb="2" eb="5">
      <t>ノウギョウシャ</t>
    </rPh>
    <phoneticPr fontId="29"/>
  </si>
  <si>
    <t>それ以外の金利</t>
    <rPh sb="2" eb="4">
      <t>イガイキ</t>
    </rPh>
    <rPh sb="5" eb="7">
      <t>キンリ</t>
    </rPh>
    <phoneticPr fontId="36"/>
  </si>
  <si>
    <t>（※）</t>
  </si>
  <si>
    <t>18.4.19</t>
  </si>
  <si>
    <t>　※「人・農地プラン」に地域の中心となる経営体として位置付けられた認定農業者（位置付けられることが確実であるとの市町村の
　　　証明を受けた者を含む。）、又は農地中間管理機構から農用地等を借り受けた認定農業者が対象。</t>
    <rPh sb="3" eb="4">
      <t>ヒトノ</t>
    </rPh>
    <rPh sb="5" eb="7">
      <t>ノウチチ</t>
    </rPh>
    <rPh sb="12" eb="14">
      <t>チイキチ</t>
    </rPh>
    <rPh sb="15" eb="17">
      <t>チュウシンケ</t>
    </rPh>
    <rPh sb="20" eb="22">
      <t>ケイエイタ</t>
    </rPh>
    <rPh sb="22" eb="23">
      <t>タイイ</t>
    </rPh>
    <rPh sb="26" eb="29">
      <t>イチヅニ</t>
    </rPh>
    <rPh sb="33" eb="35">
      <t>ニンテイノ</t>
    </rPh>
    <rPh sb="35" eb="38">
      <t>ノウギョウシャイ</t>
    </rPh>
    <rPh sb="39" eb="42">
      <t>イチヅカ</t>
    </rPh>
    <rPh sb="49" eb="51">
      <t>カクジツシ</t>
    </rPh>
    <rPh sb="56" eb="59">
      <t>シチョウソンシ</t>
    </rPh>
    <rPh sb="64" eb="66">
      <t>ショウメイウ</t>
    </rPh>
    <rPh sb="67" eb="68">
      <t>ウモ</t>
    </rPh>
    <rPh sb="70" eb="71">
      <t>モノフ</t>
    </rPh>
    <rPh sb="72" eb="73">
      <t>フクマ</t>
    </rPh>
    <rPh sb="77" eb="78">
      <t>マタノ</t>
    </rPh>
    <rPh sb="79" eb="81">
      <t>ノウチチ</t>
    </rPh>
    <rPh sb="81" eb="83">
      <t>チュウカンカ</t>
    </rPh>
    <rPh sb="83" eb="85">
      <t>カンリキ</t>
    </rPh>
    <rPh sb="85" eb="87">
      <t>キコウノ</t>
    </rPh>
    <rPh sb="89" eb="92">
      <t>ノウヨウチト</t>
    </rPh>
    <rPh sb="92" eb="93">
      <t>トウカ</t>
    </rPh>
    <rPh sb="94" eb="95">
      <t>カウ</t>
    </rPh>
    <rPh sb="96" eb="97">
      <t>ウニ</t>
    </rPh>
    <rPh sb="99" eb="101">
      <t>ニンテイノ</t>
    </rPh>
    <rPh sb="101" eb="104">
      <t>ノウギョウシャタ</t>
    </rPh>
    <rPh sb="105" eb="107">
      <t>タイショウ</t>
    </rPh>
    <phoneticPr fontId="36"/>
  </si>
  <si>
    <t>認定農業者(H25.6.19-H25.7.18)</t>
    <rPh sb="0" eb="2">
      <t>ニンテイノ</t>
    </rPh>
    <rPh sb="2" eb="5">
      <t>ノウギョウシャ</t>
    </rPh>
    <phoneticPr fontId="29"/>
  </si>
  <si>
    <t>10.12.22</t>
  </si>
  <si>
    <t>備考(助成のみ)</t>
    <rPh sb="0" eb="2">
      <t>ビコウジ</t>
    </rPh>
    <rPh sb="3" eb="5">
      <t>ジョセイ</t>
    </rPh>
    <phoneticPr fontId="36"/>
  </si>
  <si>
    <t>H22.8.18
～
H22.9.20</t>
  </si>
  <si>
    <t>(A-B-C)</t>
  </si>
  <si>
    <t>平成２２年度に申し込んだ場合、（財）農林水産長期金融協会(Ｂ)と市町村（Ｃ）の利子助成により、
貸付当初５年間（最大）に限り、貸付金利が引き下げられます。</t>
  </si>
  <si>
    <t>貸付金利</t>
    <rPh sb="0" eb="2">
      <t>カシツケキ</t>
    </rPh>
    <rPh sb="2" eb="4">
      <t>キンリ</t>
    </rPh>
    <phoneticPr fontId="29"/>
  </si>
  <si>
    <t>協会の助成</t>
    <rPh sb="0" eb="2">
      <t>キョウカイジ</t>
    </rPh>
    <rPh sb="3" eb="5">
      <t>ジョセイ</t>
    </rPh>
    <phoneticPr fontId="29"/>
  </si>
  <si>
    <t>(最終的負担利率)</t>
    <rPh sb="1" eb="3">
      <t>サイシュウテ</t>
    </rPh>
    <rPh sb="3" eb="4">
      <t>テキフ</t>
    </rPh>
    <rPh sb="4" eb="6">
      <t>フタンリ</t>
    </rPh>
    <rPh sb="6" eb="8">
      <t>リリツ</t>
    </rPh>
    <phoneticPr fontId="36"/>
  </si>
  <si>
    <r>
      <t>無</t>
    </r>
    <r>
      <rPr>
        <sz val="8"/>
        <rFont val="ＭＳ Ｐゴシック"/>
        <family val="3"/>
        <charset val="128"/>
      </rPr>
      <t>利子化対象金利</t>
    </r>
    <r>
      <rPr>
        <sz val="8"/>
        <color indexed="10"/>
        <rFont val="ＭＳ Ｐゴシック"/>
        <family val="3"/>
        <charset val="128"/>
      </rPr>
      <t>(※)</t>
    </r>
    <rPh sb="0" eb="4">
      <t>ムリシカタ</t>
    </rPh>
    <rPh sb="4" eb="6">
      <t>タイショウキ</t>
    </rPh>
    <rPh sb="6" eb="8">
      <t>キンリ</t>
    </rPh>
    <phoneticPr fontId="36"/>
  </si>
  <si>
    <t>14.2.8</t>
  </si>
  <si>
    <t>18年以下</t>
  </si>
  <si>
    <t>15.6.18</t>
  </si>
  <si>
    <t>※スーパーＬ資金の金利負担軽減措置について</t>
    <rPh sb="6" eb="8">
      <t>シキンキ</t>
    </rPh>
    <rPh sb="9" eb="11">
      <t>キンリフ</t>
    </rPh>
    <rPh sb="11" eb="13">
      <t>フタンケ</t>
    </rPh>
    <rPh sb="13" eb="15">
      <t>ケイゲンソ</t>
    </rPh>
    <rPh sb="15" eb="17">
      <t>ソチ</t>
    </rPh>
    <phoneticPr fontId="29"/>
  </si>
  <si>
    <t>9年を超え</t>
  </si>
  <si>
    <t>(財)農林水産長期金融協会より、資金繰りに余裕の無い貸付当初5年間の金利負担を軽減する措置が講じられます。</t>
    <rPh sb="1" eb="2">
      <t>ザイノ</t>
    </rPh>
    <rPh sb="3" eb="5">
      <t>ノウリンス</t>
    </rPh>
    <rPh sb="5" eb="7">
      <t>スイサンチ</t>
    </rPh>
    <rPh sb="7" eb="9">
      <t>チョウキキ</t>
    </rPh>
    <rPh sb="9" eb="11">
      <t>キンユウキ</t>
    </rPh>
    <rPh sb="11" eb="13">
      <t>キョウカイシ</t>
    </rPh>
    <rPh sb="16" eb="18">
      <t>シキング</t>
    </rPh>
    <rPh sb="18" eb="19">
      <t>グヨ</t>
    </rPh>
    <rPh sb="21" eb="23">
      <t>ヨユウナ</t>
    </rPh>
    <rPh sb="24" eb="25">
      <t>ナカ</t>
    </rPh>
    <rPh sb="26" eb="28">
      <t>カシツケト</t>
    </rPh>
    <rPh sb="28" eb="30">
      <t>トウショ</t>
    </rPh>
    <phoneticPr fontId="29"/>
  </si>
  <si>
    <t>12.03.16</t>
  </si>
  <si>
    <t>14.2.19</t>
  </si>
  <si>
    <t>（申請時の状況によってはできない場合もあります。また、負債整理資金等は除きます。）</t>
  </si>
  <si>
    <t>15.8.20</t>
  </si>
  <si>
    <t>利子助成対象金利</t>
    <rPh sb="0" eb="2">
      <t>リシジ</t>
    </rPh>
    <rPh sb="2" eb="4">
      <t>ジョセイタ</t>
    </rPh>
    <rPh sb="4" eb="6">
      <t>タイショウキ</t>
    </rPh>
    <rPh sb="6" eb="8">
      <t>キンリ</t>
    </rPh>
    <phoneticPr fontId="36"/>
  </si>
  <si>
    <t>15.12.18</t>
  </si>
  <si>
    <t>16.6.18</t>
  </si>
  <si>
    <t>　平成25年度において、「人・農地プラン」に地域の中心となる経営体として位置づけられた認定農業者</t>
    <rPh sb="1" eb="3">
      <t>ヘイセイネ</t>
    </rPh>
    <rPh sb="5" eb="7">
      <t>ネンドヒ</t>
    </rPh>
    <rPh sb="13" eb="14">
      <t>ヒトノ</t>
    </rPh>
    <rPh sb="15" eb="17">
      <t>ノウチチ</t>
    </rPh>
    <rPh sb="22" eb="24">
      <t>チイキチ</t>
    </rPh>
    <rPh sb="25" eb="27">
      <t>チュウシンケ</t>
    </rPh>
    <rPh sb="30" eb="32">
      <t>ケイエイタ</t>
    </rPh>
    <rPh sb="32" eb="33">
      <t>タイイ</t>
    </rPh>
    <rPh sb="36" eb="38">
      <t>イチニ</t>
    </rPh>
    <rPh sb="43" eb="45">
      <t>ニンテイノ</t>
    </rPh>
    <rPh sb="45" eb="48">
      <t>ノウギョウシャ</t>
    </rPh>
    <phoneticPr fontId="29"/>
  </si>
  <si>
    <t>13.07.18</t>
  </si>
  <si>
    <t>14.1.21</t>
  </si>
  <si>
    <t>18.8.18</t>
  </si>
  <si>
    <t>17.5.25</t>
  </si>
  <si>
    <t>H23.3.18
～
H23.4.19</t>
  </si>
  <si>
    <t>12.09.14</t>
  </si>
  <si>
    <t>15.4.18</t>
  </si>
  <si>
    <t>認定農業者  (H27.4.20-H27.5.26)</t>
    <rPh sb="0" eb="2">
      <t>ニンテイノ</t>
    </rPh>
    <rPh sb="2" eb="5">
      <t>ノウギョウシャ</t>
    </rPh>
    <phoneticPr fontId="29"/>
  </si>
  <si>
    <t>17.1.24</t>
  </si>
  <si>
    <t>11.05.25</t>
  </si>
  <si>
    <t>16年以下</t>
  </si>
  <si>
    <t>H23.9.20～H23.10.19</t>
  </si>
  <si>
    <t>16.1.26</t>
  </si>
  <si>
    <t>13.08.20</t>
  </si>
  <si>
    <t>認定農業者  (H28.3.18-H28.4.19)</t>
    <rPh sb="0" eb="2">
      <t>ニンテイノ</t>
    </rPh>
    <rPh sb="2" eb="5">
      <t>ノウギョウシャ</t>
    </rPh>
    <phoneticPr fontId="29"/>
  </si>
  <si>
    <t>利子助成(基金)</t>
    <rPh sb="0" eb="2">
      <t>リシジ</t>
    </rPh>
    <rPh sb="2" eb="4">
      <t>ジョセイキ</t>
    </rPh>
    <rPh sb="5" eb="7">
      <t>キキン</t>
    </rPh>
    <phoneticPr fontId="36"/>
  </si>
  <si>
    <t>16.3.18</t>
  </si>
  <si>
    <t>認定農業者(H25.5.20-H25.6.18)</t>
    <rPh sb="0" eb="2">
      <t>ニンテイノ</t>
    </rPh>
    <rPh sb="2" eb="5">
      <t>ノウギョウシャ</t>
    </rPh>
    <phoneticPr fontId="29"/>
  </si>
  <si>
    <t>認定農業者  (H28.2.19-H28.3.17)</t>
    <rPh sb="0" eb="2">
      <t>ニンテイノ</t>
    </rPh>
    <rPh sb="2" eb="5">
      <t>ノウギョウシャ</t>
    </rPh>
    <phoneticPr fontId="29"/>
  </si>
  <si>
    <t>18.10.19</t>
  </si>
  <si>
    <t>認定農業者  (H27.3.18-H27.4.19)</t>
    <rPh sb="0" eb="2">
      <t>ニンテイノ</t>
    </rPh>
    <rPh sb="2" eb="5">
      <t>ノウギョウシャ</t>
    </rPh>
    <phoneticPr fontId="29"/>
  </si>
  <si>
    <t>-</t>
  </si>
  <si>
    <t>14.10.3</t>
  </si>
  <si>
    <t>認定農業者(H25.2.21-H25.3.20)</t>
    <rPh sb="0" eb="2">
      <t>ニンテイノ</t>
    </rPh>
    <rPh sb="2" eb="5">
      <t>ノウギョウシャ</t>
    </rPh>
    <phoneticPr fontId="29"/>
  </si>
  <si>
    <t>認定農業者(H24.12.19-H25.1.23)</t>
    <rPh sb="0" eb="2">
      <t>ニンテイノ</t>
    </rPh>
    <rPh sb="2" eb="5">
      <t>ノウギョウシャ</t>
    </rPh>
    <phoneticPr fontId="29"/>
  </si>
  <si>
    <t>認定農業者  (H29.1.23-H29.2.19)</t>
    <rPh sb="0" eb="2">
      <t>ニンテイノ</t>
    </rPh>
    <rPh sb="2" eb="5">
      <t>ノウギョウシャ</t>
    </rPh>
    <phoneticPr fontId="29"/>
  </si>
  <si>
    <t>H20.09.19
～
H20.10.20</t>
  </si>
  <si>
    <t>　・法人：500万円超３億円以下（負債整理資金等は除く）</t>
    <rPh sb="2" eb="4">
      <t>ホウジンマ</t>
    </rPh>
    <rPh sb="8" eb="9">
      <t>マンエ</t>
    </rPh>
    <rPh sb="9" eb="10">
      <t>エンチ</t>
    </rPh>
    <rPh sb="10" eb="11">
      <t>チョウオ</t>
    </rPh>
    <rPh sb="12" eb="14">
      <t>オクエンイ</t>
    </rPh>
    <rPh sb="14" eb="16">
      <t>イカフ</t>
    </rPh>
    <rPh sb="17" eb="19">
      <t>フサイセ</t>
    </rPh>
    <rPh sb="19" eb="21">
      <t>セイリシ</t>
    </rPh>
    <rPh sb="21" eb="23">
      <t>シキント</t>
    </rPh>
    <rPh sb="23" eb="24">
      <t>トウノ</t>
    </rPh>
    <rPh sb="25" eb="26">
      <t>ノゾ</t>
    </rPh>
    <phoneticPr fontId="36"/>
  </si>
  <si>
    <t>同左</t>
    <rPh sb="0" eb="2">
      <t>ドウサ</t>
    </rPh>
    <phoneticPr fontId="36"/>
  </si>
  <si>
    <t>(A)</t>
  </si>
  <si>
    <t>15.2.20</t>
  </si>
  <si>
    <t>～</t>
  </si>
  <si>
    <t>認定農業者(H25.1.24-H25.2.20)</t>
    <rPh sb="0" eb="2">
      <t>ニンテイノ</t>
    </rPh>
    <rPh sb="2" eb="5">
      <t>ノウギョウシャ</t>
    </rPh>
    <phoneticPr fontId="29"/>
  </si>
  <si>
    <t>15.10.21</t>
  </si>
  <si>
    <t>17.11.18</t>
  </si>
  <si>
    <t>25年以下</t>
  </si>
  <si>
    <t>認定農業者  (H26.11.20-H26.12.17)</t>
    <rPh sb="0" eb="2">
      <t>ニンテイノ</t>
    </rPh>
    <rPh sb="2" eb="5">
      <t>ノウギョウシャ</t>
    </rPh>
    <phoneticPr fontId="29"/>
  </si>
  <si>
    <t>18.9.21</t>
  </si>
  <si>
    <t>認定農業者  (H26.7.18-H26.8.19)</t>
    <rPh sb="0" eb="2">
      <t>ニンテイノ</t>
    </rPh>
    <rPh sb="2" eb="5">
      <t>ノウギョウシャ</t>
    </rPh>
    <phoneticPr fontId="29"/>
  </si>
  <si>
    <t>-</t>
  </si>
  <si>
    <t>公庫貸付金利</t>
    <rPh sb="0" eb="2">
      <t>コウコカ</t>
    </rPh>
    <rPh sb="2" eb="4">
      <t>カシツケキ</t>
    </rPh>
    <rPh sb="4" eb="6">
      <t>キンリ</t>
    </rPh>
    <phoneticPr fontId="29"/>
  </si>
  <si>
    <t>16.11.18</t>
  </si>
  <si>
    <r>
      <t>無</t>
    </r>
    <r>
      <rPr>
        <sz val="8"/>
        <rFont val="ＭＳ Ｐゴシック"/>
        <family val="3"/>
        <charset val="128"/>
      </rPr>
      <t>利子化対象金利</t>
    </r>
    <r>
      <rPr>
        <sz val="8"/>
        <color indexed="10"/>
        <rFont val="ＭＳ Ｐゴシック"/>
        <family val="3"/>
        <charset val="128"/>
      </rPr>
      <t>※</t>
    </r>
    <rPh sb="0" eb="4">
      <t>ムリシカタ</t>
    </rPh>
    <rPh sb="4" eb="6">
      <t>タイショウキ</t>
    </rPh>
    <rPh sb="6" eb="8">
      <t>キンリ</t>
    </rPh>
    <phoneticPr fontId="36"/>
  </si>
  <si>
    <t>H24.2.20～H24.3.18</t>
  </si>
  <si>
    <t>認定農業者  (H27.11.20-H27.12.17)</t>
    <rPh sb="0" eb="2">
      <t>ニンテイノ</t>
    </rPh>
    <rPh sb="2" eb="5">
      <t>ノウギョウシャ</t>
    </rPh>
    <phoneticPr fontId="29"/>
  </si>
  <si>
    <t>14.11.1</t>
  </si>
  <si>
    <t>H22.7.22
～
H22.8.17</t>
  </si>
  <si>
    <t>認定農業者(H24.10.22-H24.11.18)</t>
  </si>
  <si>
    <t>平成23年度に申し込んだ場合、（財）農林水産長期金融協会(Ｂ)と市町村（Ｃ）の利子助成により、
貸付当初５年間（最大）に限り、貸付金利が引き下げられます。</t>
  </si>
  <si>
    <t>農林水産
長期金融協会
利子助成
※</t>
  </si>
  <si>
    <t>10.09.18</t>
  </si>
  <si>
    <t>18.1.26</t>
  </si>
  <si>
    <t>市町村助成後金利</t>
    <rPh sb="0" eb="3">
      <t>シチョウソンジ</t>
    </rPh>
    <rPh sb="3" eb="5">
      <t>ジョセイゴ</t>
    </rPh>
    <rPh sb="5" eb="6">
      <t>ゴキ</t>
    </rPh>
    <rPh sb="6" eb="8">
      <t>キンリ</t>
    </rPh>
    <phoneticPr fontId="36"/>
  </si>
  <si>
    <t>15年を超え</t>
  </si>
  <si>
    <t>認定農業者  (H29.3.21-H29.4.18)</t>
    <rPh sb="0" eb="2">
      <t>ニンテイノ</t>
    </rPh>
    <rPh sb="2" eb="5">
      <t>ノウギョウシャ</t>
    </rPh>
    <phoneticPr fontId="29"/>
  </si>
  <si>
    <t>認定農業者(H25.8.19-H25.9.18)</t>
    <rPh sb="0" eb="2">
      <t>ニンテイノ</t>
    </rPh>
    <rPh sb="2" eb="5">
      <t>ノウギョウシャ</t>
    </rPh>
    <phoneticPr fontId="29"/>
  </si>
  <si>
    <t>19.1.25</t>
  </si>
  <si>
    <t>それ以外の金利</t>
  </si>
  <si>
    <t>H23.6.20～H23.7.20</t>
  </si>
  <si>
    <t>認定農業者  (H27.12.18-H28.1.20)</t>
    <rPh sb="0" eb="2">
      <t>ニンテイノ</t>
    </rPh>
    <rPh sb="2" eb="5">
      <t>ノウギョウシャ</t>
    </rPh>
    <phoneticPr fontId="29"/>
  </si>
  <si>
    <t>（平成１９～２１年</t>
    <rPh sb="1" eb="3">
      <t>ヘイセイネ</t>
    </rPh>
    <rPh sb="8" eb="9">
      <t>ネン</t>
    </rPh>
    <phoneticPr fontId="36"/>
  </si>
  <si>
    <t>(A)-((B)+(C))</t>
  </si>
  <si>
    <t>15.7.18</t>
  </si>
  <si>
    <t>12.06.19</t>
  </si>
  <si>
    <r>
      <t>～</t>
    </r>
    <r>
      <rPr>
        <sz val="8"/>
        <rFont val="ＭＳ 明朝"/>
        <family val="1"/>
        <charset val="128"/>
      </rPr>
      <t xml:space="preserve">
</t>
    </r>
    <r>
      <rPr>
        <sz val="8"/>
        <color indexed="9"/>
        <rFont val="ＭＳ 明朝"/>
        <family val="1"/>
        <charset val="128"/>
      </rPr>
      <t>～</t>
    </r>
  </si>
  <si>
    <t>17.2.21</t>
  </si>
  <si>
    <t>13.03.19</t>
  </si>
  <si>
    <t>認定農業者  (H27.8.19-H27.9.17)</t>
    <rPh sb="0" eb="2">
      <t>ニンテイノ</t>
    </rPh>
    <rPh sb="2" eb="5">
      <t>ノウギョウシャ</t>
    </rPh>
    <phoneticPr fontId="29"/>
  </si>
  <si>
    <t>(％）</t>
  </si>
  <si>
    <t>認定農業者  (H28.11.24-H28.12.18)</t>
    <rPh sb="0" eb="2">
      <t>ニンテイノ</t>
    </rPh>
    <rPh sb="2" eb="5">
      <t>ノウギョウシャ</t>
    </rPh>
    <phoneticPr fontId="29"/>
  </si>
  <si>
    <t>度の申込に限る）</t>
    <rPh sb="0" eb="1">
      <t>ドモ</t>
    </rPh>
    <rPh sb="2" eb="4">
      <t>モウシコミカ</t>
    </rPh>
    <rPh sb="5" eb="6">
      <t>カギ</t>
    </rPh>
    <phoneticPr fontId="36"/>
  </si>
  <si>
    <t>認定農業者(H24.9.20-H24.10.21)</t>
  </si>
  <si>
    <t>16.7.22</t>
  </si>
  <si>
    <t>認定農業者   (H24.6.20-H24.7.18)</t>
    <rPh sb="0" eb="2">
      <t>ニンテイノ</t>
    </rPh>
    <rPh sb="2" eb="5">
      <t>ノウギョウシャ</t>
    </rPh>
    <phoneticPr fontId="29"/>
  </si>
  <si>
    <t>17.10.20</t>
  </si>
  <si>
    <t>認定農業者  (H26.10.21-H26.11.19)</t>
    <rPh sb="0" eb="2">
      <t>ニンテイノ</t>
    </rPh>
    <rPh sb="2" eb="5">
      <t>ノウギョウシャ</t>
    </rPh>
    <phoneticPr fontId="29"/>
  </si>
  <si>
    <t>H23.1.24
～
H23.2.20</t>
  </si>
  <si>
    <t>14.3.18</t>
  </si>
  <si>
    <t>認定農業者(H25.10.21-H25.11.20)</t>
    <rPh sb="0" eb="2">
      <t>ニンテイノ</t>
    </rPh>
    <rPh sb="2" eb="5">
      <t>ノウギョウシャ</t>
    </rPh>
    <phoneticPr fontId="29"/>
  </si>
  <si>
    <t>H23.5.27
～
H23.6.19</t>
  </si>
  <si>
    <t>13.05.09</t>
  </si>
  <si>
    <t>(位置付けられることが確実であることの証明を市町村から受けた農業者を含む）が借入れるスーパーＬ資金については、</t>
    <rPh sb="1" eb="4">
      <t>イチヅカ</t>
    </rPh>
    <rPh sb="11" eb="13">
      <t>カクジツシ</t>
    </rPh>
    <rPh sb="19" eb="21">
      <t>ショウメイシ</t>
    </rPh>
    <rPh sb="22" eb="25">
      <t>シチョウソンウ</t>
    </rPh>
    <rPh sb="27" eb="28">
      <t>ウノ</t>
    </rPh>
    <rPh sb="30" eb="33">
      <t>ノウギョウシャフ</t>
    </rPh>
    <rPh sb="34" eb="35">
      <t>フク</t>
    </rPh>
    <phoneticPr fontId="29"/>
  </si>
  <si>
    <t>14.7.5</t>
  </si>
  <si>
    <t>18.6.19</t>
  </si>
  <si>
    <t>認定農業者  (H27.7.21-H27.8.18)</t>
    <rPh sb="0" eb="2">
      <t>ニンテイノ</t>
    </rPh>
    <rPh sb="2" eb="5">
      <t>ノウギョウシャ</t>
    </rPh>
    <phoneticPr fontId="29"/>
  </si>
  <si>
    <t>16.5.26</t>
  </si>
  <si>
    <t>H23.4.20
～
H23.5.26</t>
  </si>
  <si>
    <t>12.02.21</t>
  </si>
  <si>
    <t>農業者負担</t>
    <rPh sb="0" eb="3">
      <t>ノウギョウシャフ</t>
    </rPh>
    <rPh sb="3" eb="5">
      <t>フタン</t>
    </rPh>
    <phoneticPr fontId="36"/>
  </si>
  <si>
    <t>15.1.21</t>
  </si>
  <si>
    <t>農林水産
長期金融協会
利子助成
（平成２２年度の
申込に限る）</t>
  </si>
  <si>
    <t>8年以下</t>
  </si>
  <si>
    <t>認定農業者  (H27.10.20-H27.11.19)</t>
    <rPh sb="0" eb="2">
      <t>ニンテイノ</t>
    </rPh>
    <rPh sb="2" eb="5">
      <t>ノウギョウシャ</t>
    </rPh>
    <phoneticPr fontId="29"/>
  </si>
  <si>
    <t>16.8.18</t>
  </si>
  <si>
    <t>市町村助成後金利
(最終的負担利率)
貸付開始から
最大５年間</t>
    <rPh sb="0" eb="3">
      <t>シチョウソンジ</t>
    </rPh>
    <rPh sb="3" eb="5">
      <t>ジョセイゴ</t>
    </rPh>
    <rPh sb="5" eb="6">
      <t>ゴキ</t>
    </rPh>
    <rPh sb="6" eb="8">
      <t>キンリサ</t>
    </rPh>
    <rPh sb="10" eb="13">
      <t>サイシュウテキフ</t>
    </rPh>
    <rPh sb="13" eb="15">
      <t>フタンリ</t>
    </rPh>
    <rPh sb="15" eb="17">
      <t>リリツ</t>
    </rPh>
    <phoneticPr fontId="36"/>
  </si>
  <si>
    <t>H22.9.21
～
H22.10.24</t>
  </si>
  <si>
    <t>認定農業者  (H27.2.19-H27.3.17)</t>
    <rPh sb="0" eb="2">
      <t>ニンテイノ</t>
    </rPh>
    <rPh sb="2" eb="5">
      <t>ノウギョウシャ</t>
    </rPh>
    <phoneticPr fontId="29"/>
  </si>
  <si>
    <t>認定農業者  (H28.9.20-H28.10.19)</t>
    <rPh sb="0" eb="2">
      <t>ニンテイノ</t>
    </rPh>
    <rPh sb="2" eb="5">
      <t>ノウギョウシャ</t>
    </rPh>
    <phoneticPr fontId="29"/>
  </si>
  <si>
    <t>H22.11.18
～
H22.12.19</t>
  </si>
  <si>
    <t>13.08.03</t>
  </si>
  <si>
    <t>認定農業者(H25.11.21-H25.12.19)</t>
    <rPh sb="0" eb="2">
      <t>ニンテイノ</t>
    </rPh>
    <rPh sb="2" eb="5">
      <t>ノウギョウシャ</t>
    </rPh>
    <phoneticPr fontId="29"/>
  </si>
  <si>
    <t>14.4.2</t>
  </si>
  <si>
    <t>17年以下</t>
    <rPh sb="2" eb="5">
      <t>ネンイカ</t>
    </rPh>
    <phoneticPr fontId="36"/>
  </si>
  <si>
    <t>16.4.21</t>
  </si>
  <si>
    <t>10年以下</t>
  </si>
  <si>
    <t>17.9.20</t>
  </si>
  <si>
    <t>19.2.20</t>
  </si>
  <si>
    <t>(沖縄県助成)</t>
    <rPh sb="1" eb="3">
      <t>オキナワケ</t>
    </rPh>
    <rPh sb="3" eb="4">
      <t>ケンジ</t>
    </rPh>
    <rPh sb="4" eb="6">
      <t>ジョセイ</t>
    </rPh>
    <phoneticPr fontId="36"/>
  </si>
  <si>
    <t>8年を超え</t>
  </si>
  <si>
    <t>認定農業者  (H27.1.22-H27.2.18)</t>
    <rPh sb="0" eb="2">
      <t>ニンテイノ</t>
    </rPh>
    <rPh sb="2" eb="5">
      <t>ノウギョウシャ</t>
    </rPh>
    <phoneticPr fontId="29"/>
  </si>
  <si>
    <t>認定農業者  (H26.8.20-H26.9.18)</t>
    <rPh sb="0" eb="2">
      <t>ニンテイノ</t>
    </rPh>
    <rPh sb="2" eb="5">
      <t>ノウギョウシャ</t>
    </rPh>
    <phoneticPr fontId="29"/>
  </si>
  <si>
    <t>認定農業者   (H24.4.18-H24.5.22)</t>
    <rPh sb="0" eb="2">
      <t>ニンテイノ</t>
    </rPh>
    <rPh sb="2" eb="5">
      <t>ノウギョウシャ</t>
    </rPh>
    <phoneticPr fontId="29"/>
  </si>
  <si>
    <t>18.7.20</t>
  </si>
  <si>
    <t>公庫
貸付金利</t>
    <rPh sb="0" eb="2">
      <t>コウコカ</t>
    </rPh>
    <rPh sb="3" eb="5">
      <t>カシツケキ</t>
    </rPh>
    <rPh sb="5" eb="7">
      <t>キンリ</t>
    </rPh>
    <phoneticPr fontId="36"/>
  </si>
  <si>
    <t>17.6.20</t>
  </si>
  <si>
    <t>14.8.19</t>
  </si>
  <si>
    <t>13年を超え</t>
  </si>
  <si>
    <t>(B)</t>
  </si>
  <si>
    <t>H22.4.21
～
H22.5.25</t>
  </si>
  <si>
    <t>市町村補助金</t>
    <rPh sb="0" eb="3">
      <t>シチョウソンホ</t>
    </rPh>
    <rPh sb="3" eb="6">
      <t>ホジョキン</t>
    </rPh>
    <phoneticPr fontId="36"/>
  </si>
  <si>
    <t>実質金利</t>
    <rPh sb="0" eb="2">
      <t>ジッシツキ</t>
    </rPh>
    <rPh sb="2" eb="4">
      <t>キンリ</t>
    </rPh>
    <phoneticPr fontId="36"/>
  </si>
  <si>
    <t>認定農業者  (H27.5.27-H27.6.17)</t>
    <rPh sb="0" eb="2">
      <t>ニンテイノ</t>
    </rPh>
    <rPh sb="2" eb="5">
      <t>ノウギョウシャ</t>
    </rPh>
    <phoneticPr fontId="29"/>
  </si>
  <si>
    <t>14.12.3</t>
  </si>
  <si>
    <t>H23.11.18～H23.12.18</t>
  </si>
  <si>
    <t>15.5.23</t>
  </si>
  <si>
    <t>認定農業者(H25.4.18-H25.5.19)</t>
    <rPh sb="0" eb="2">
      <t>ニンテイノ</t>
    </rPh>
    <rPh sb="2" eb="5">
      <t>ノウギョウシャ</t>
    </rPh>
    <phoneticPr fontId="29"/>
  </si>
  <si>
    <t>貸付金利(公庫)</t>
    <rPh sb="0" eb="2">
      <t>カシツケキ</t>
    </rPh>
    <rPh sb="2" eb="4">
      <t>キンリコ</t>
    </rPh>
    <rPh sb="5" eb="7">
      <t>コウコ</t>
    </rPh>
    <phoneticPr fontId="36"/>
  </si>
  <si>
    <t>18.2.20</t>
  </si>
  <si>
    <t>18年以下</t>
    <rPh sb="2" eb="5">
      <t>ネンイカ</t>
    </rPh>
    <phoneticPr fontId="36"/>
  </si>
  <si>
    <t>10年を超え</t>
  </si>
  <si>
    <t>基金利子助成</t>
    <rPh sb="0" eb="2">
      <t>キキンリ</t>
    </rPh>
    <rPh sb="2" eb="4">
      <t>リシジ</t>
    </rPh>
    <rPh sb="4" eb="6">
      <t>ジョセイ</t>
    </rPh>
    <phoneticPr fontId="36"/>
  </si>
  <si>
    <t>(内県補助金)</t>
    <rPh sb="1" eb="2">
      <t>ウチケ</t>
    </rPh>
    <rPh sb="2" eb="3">
      <t>ケンホ</t>
    </rPh>
    <rPh sb="3" eb="6">
      <t>ホジョキン</t>
    </rPh>
    <phoneticPr fontId="36"/>
  </si>
  <si>
    <t>14.10.21</t>
  </si>
  <si>
    <t>償還期限</t>
    <rPh sb="0" eb="2">
      <t>ショウカンキ</t>
    </rPh>
    <rPh sb="2" eb="4">
      <t>キゲン</t>
    </rPh>
    <phoneticPr fontId="36"/>
  </si>
  <si>
    <t>18.3.20</t>
  </si>
  <si>
    <t>13.10.03</t>
  </si>
  <si>
    <t>13.04.02</t>
  </si>
  <si>
    <t>14.6.19</t>
  </si>
  <si>
    <t>H24.3.19～H24.4.17</t>
  </si>
  <si>
    <t>認定農業者  (H27.9.18-H27.10.19)</t>
    <rPh sb="0" eb="2">
      <t>ニンテイノ</t>
    </rPh>
    <rPh sb="2" eb="5">
      <t>ノウギョウシャ</t>
    </rPh>
    <phoneticPr fontId="29"/>
  </si>
  <si>
    <t>認定農業者(H24.11.18-H24.12.18)</t>
  </si>
  <si>
    <t>16.9.21</t>
  </si>
  <si>
    <t>認定農業者  (H26.3.19-H26.4.17)</t>
    <rPh sb="0" eb="2">
      <t>ニンテイノ</t>
    </rPh>
    <rPh sb="2" eb="5">
      <t>ノウギョウシャ</t>
    </rPh>
    <phoneticPr fontId="29"/>
  </si>
  <si>
    <t>14.6.3</t>
  </si>
  <si>
    <t>(A)-(B)</t>
  </si>
  <si>
    <t>13.12.19</t>
  </si>
  <si>
    <t>17.8.18</t>
  </si>
  <si>
    <t>11.11.18</t>
  </si>
  <si>
    <t>13.09.03</t>
  </si>
  <si>
    <t>15年を超え</t>
    <rPh sb="2" eb="3">
      <t>ネンコ</t>
    </rPh>
    <rPh sb="4" eb="5">
      <t>コ</t>
    </rPh>
    <phoneticPr fontId="36"/>
  </si>
  <si>
    <t>18年を超え</t>
  </si>
  <si>
    <t>金利改定日</t>
    <rPh sb="0" eb="2">
      <t>キンリカ</t>
    </rPh>
    <rPh sb="2" eb="5">
      <t>カイテイビ</t>
    </rPh>
    <phoneticPr fontId="36"/>
  </si>
  <si>
    <t>公庫貸付金利</t>
    <rPh sb="0" eb="2">
      <t>コウコカ</t>
    </rPh>
    <rPh sb="2" eb="4">
      <t>カシツケキ</t>
    </rPh>
    <rPh sb="4" eb="6">
      <t>キンリ</t>
    </rPh>
    <phoneticPr fontId="36"/>
  </si>
  <si>
    <t>13.05.18</t>
  </si>
  <si>
    <t>H22.12.20
～
H23.1.23</t>
  </si>
  <si>
    <t>スーパーＬ資金　金利関係推移表</t>
    <rPh sb="5" eb="7">
      <t>シキンキ</t>
    </rPh>
    <rPh sb="8" eb="10">
      <t>キンリカ</t>
    </rPh>
    <rPh sb="10" eb="12">
      <t>カンケイス</t>
    </rPh>
    <rPh sb="12" eb="14">
      <t>スイイヒ</t>
    </rPh>
    <rPh sb="14" eb="15">
      <t>ヒョウ</t>
    </rPh>
    <phoneticPr fontId="36"/>
  </si>
  <si>
    <t>17.3.18</t>
  </si>
  <si>
    <t>15.3.19</t>
  </si>
  <si>
    <t>無利子化対象金利※</t>
  </si>
  <si>
    <t>06.06.29</t>
  </si>
  <si>
    <t>　平成24年度において、「人・農地プラン」に地域の中心となる経営体として位置づけられた認定農業者</t>
    <rPh sb="1" eb="3">
      <t>ヘイセイネ</t>
    </rPh>
    <rPh sb="5" eb="7">
      <t>ネンドヒ</t>
    </rPh>
    <rPh sb="13" eb="14">
      <t>ヒトノ</t>
    </rPh>
    <rPh sb="15" eb="17">
      <t>ノウチチ</t>
    </rPh>
    <rPh sb="22" eb="24">
      <t>チイキチ</t>
    </rPh>
    <rPh sb="25" eb="27">
      <t>チュウシンケ</t>
    </rPh>
    <rPh sb="30" eb="32">
      <t>ケイエイタ</t>
    </rPh>
    <rPh sb="32" eb="33">
      <t>タイイ</t>
    </rPh>
    <rPh sb="36" eb="38">
      <t>イチニ</t>
    </rPh>
    <rPh sb="43" eb="45">
      <t>ニンテイノ</t>
    </rPh>
    <rPh sb="45" eb="48">
      <t>ノウギョウシャ</t>
    </rPh>
    <phoneticPr fontId="29"/>
  </si>
  <si>
    <t>14.9.2</t>
  </si>
  <si>
    <t>H23.8.18～H23.9.19</t>
  </si>
  <si>
    <t>(公財)農林水産長期金融協会より、貸付当初5年間の金利負担を軽減する措置が講じられる場合※があります。</t>
    <rPh sb="1" eb="2">
      <t>コウザ</t>
    </rPh>
    <rPh sb="2" eb="3">
      <t>ザイノ</t>
    </rPh>
    <rPh sb="4" eb="6">
      <t>ノウリンス</t>
    </rPh>
    <rPh sb="6" eb="8">
      <t>スイサンチ</t>
    </rPh>
    <rPh sb="8" eb="10">
      <t>チョウキキ</t>
    </rPh>
    <rPh sb="10" eb="12">
      <t>キンユウキ</t>
    </rPh>
    <rPh sb="12" eb="14">
      <t>キョウカイカ</t>
    </rPh>
    <rPh sb="17" eb="19">
      <t>カシツケト</t>
    </rPh>
    <rPh sb="19" eb="21">
      <t>トウショバ</t>
    </rPh>
    <rPh sb="42" eb="44">
      <t>バアイ</t>
    </rPh>
    <phoneticPr fontId="29"/>
  </si>
  <si>
    <t>19.3.19
19.3.31</t>
  </si>
  <si>
    <t>認定農業者  (H28.12.19-H29.1.22)</t>
    <rPh sb="0" eb="2">
      <t>ニンテイノ</t>
    </rPh>
    <rPh sb="2" eb="5">
      <t>ノウギョウシャ</t>
    </rPh>
    <phoneticPr fontId="29"/>
  </si>
  <si>
    <t>認定農業者(H25.9.19-H25.10.20)</t>
    <rPh sb="0" eb="2">
      <t>ニンテイノ</t>
    </rPh>
    <rPh sb="2" eb="5">
      <t>ノウギョウシャ</t>
    </rPh>
    <phoneticPr fontId="29"/>
  </si>
  <si>
    <t>　・個人：500万円超１億円以下（負債整理資金等は除く）</t>
    <rPh sb="2" eb="4">
      <t>コジンマ</t>
    </rPh>
    <rPh sb="8" eb="9">
      <t>マンエ</t>
    </rPh>
    <rPh sb="9" eb="10">
      <t>エンチ</t>
    </rPh>
    <rPh sb="10" eb="11">
      <t>チョウオ</t>
    </rPh>
    <rPh sb="12" eb="14">
      <t>オクエンイ</t>
    </rPh>
    <rPh sb="14" eb="16">
      <t>イカフ</t>
    </rPh>
    <rPh sb="17" eb="19">
      <t>フサイセ</t>
    </rPh>
    <rPh sb="19" eb="21">
      <t>セイリシ</t>
    </rPh>
    <rPh sb="21" eb="23">
      <t>シキント</t>
    </rPh>
    <rPh sb="23" eb="24">
      <t>トウノ</t>
    </rPh>
    <rPh sb="25" eb="26">
      <t>ノゾ</t>
    </rPh>
    <phoneticPr fontId="36"/>
  </si>
  <si>
    <t>資金対象者</t>
    <rPh sb="0" eb="2">
      <t>シキンタ</t>
    </rPh>
    <rPh sb="2" eb="4">
      <t>タイショウシ</t>
    </rPh>
    <rPh sb="4" eb="5">
      <t>シャ</t>
    </rPh>
    <phoneticPr fontId="29"/>
  </si>
  <si>
    <t>13.02.26</t>
  </si>
  <si>
    <t>認定農業者  (H26.2.20-H26.3.18)</t>
    <rPh sb="0" eb="2">
      <t>ニンテイノ</t>
    </rPh>
    <rPh sb="2" eb="5">
      <t>ノウギョウシャ</t>
    </rPh>
    <phoneticPr fontId="29"/>
  </si>
  <si>
    <t>　平成26年度において、「人・農地プラン」に地域の中心経営体等として位置づけられた認定農業者</t>
    <rPh sb="1" eb="3">
      <t>ヘイセイネ</t>
    </rPh>
    <rPh sb="5" eb="7">
      <t>ネンドヒ</t>
    </rPh>
    <rPh sb="13" eb="14">
      <t>ヒトノ</t>
    </rPh>
    <rPh sb="15" eb="17">
      <t>ノウチチ</t>
    </rPh>
    <rPh sb="22" eb="24">
      <t>チイキチ</t>
    </rPh>
    <rPh sb="25" eb="27">
      <t>チュウシンケ</t>
    </rPh>
    <rPh sb="27" eb="29">
      <t>ケイエイタ</t>
    </rPh>
    <rPh sb="29" eb="30">
      <t>タイト</t>
    </rPh>
    <rPh sb="30" eb="31">
      <t>トウイ</t>
    </rPh>
    <rPh sb="34" eb="36">
      <t>イチニ</t>
    </rPh>
    <rPh sb="41" eb="43">
      <t>ニンテイノ</t>
    </rPh>
    <rPh sb="43" eb="46">
      <t>ノウギョウシャ</t>
    </rPh>
    <phoneticPr fontId="29"/>
  </si>
  <si>
    <t>適応後金利(当初5年間）</t>
    <rPh sb="0" eb="2">
      <t>テキオウゴ</t>
    </rPh>
    <rPh sb="2" eb="3">
      <t>ゴキ</t>
    </rPh>
    <rPh sb="3" eb="5">
      <t>キンリト</t>
    </rPh>
    <rPh sb="6" eb="8">
      <t>トウショネ</t>
    </rPh>
    <rPh sb="9" eb="11">
      <t>ネンカン</t>
    </rPh>
    <phoneticPr fontId="29"/>
  </si>
  <si>
    <t>15年以下</t>
  </si>
  <si>
    <t>H22.10.25
～
H22.11.17</t>
  </si>
  <si>
    <t>14.5.20</t>
  </si>
  <si>
    <t>平成23年度に申し込んだ場合、（財）農林水産長期金融協会(Ｂ)と市町村（Ｃ）の利子助成により、
貸付当初５年間（最大）に限り、貸付金利が引き下げられます。</t>
    <rPh sb="4" eb="6">
      <t>ネンド</t>
    </rPh>
    <phoneticPr fontId="36"/>
  </si>
  <si>
    <t>H23.12.19～H24.1.26</t>
  </si>
  <si>
    <t>認定農業者  (H26.12.18-H27.1.21)</t>
    <rPh sb="0" eb="2">
      <t>ニンテイノ</t>
    </rPh>
    <rPh sb="2" eb="5">
      <t>ノウギョウシャ</t>
    </rPh>
    <phoneticPr fontId="29"/>
  </si>
  <si>
    <t>無利子化対象金利※</t>
    <rPh sb="0" eb="1">
      <t>ム</t>
    </rPh>
    <phoneticPr fontId="36"/>
  </si>
  <si>
    <t>14.1.4</t>
  </si>
  <si>
    <t>認定農業者(H24.8.20-H24.9.19)</t>
    <rPh sb="0" eb="2">
      <t>ニンテイノ</t>
    </rPh>
    <rPh sb="2" eb="5">
      <t>ノウギョウシャ</t>
    </rPh>
    <phoneticPr fontId="29"/>
  </si>
  <si>
    <t>(A-B-C-D)</t>
  </si>
  <si>
    <r>
      <t>（</t>
    </r>
    <r>
      <rPr>
        <b/>
        <sz val="12"/>
        <color indexed="10"/>
        <rFont val="ＭＳ Ｐゴシック"/>
        <family val="3"/>
        <charset val="128"/>
      </rPr>
      <t>※）無利子化対象金利</t>
    </r>
    <r>
      <rPr>
        <b/>
        <sz val="12"/>
        <rFont val="ＭＳ Ｐゴシック"/>
        <family val="3"/>
        <charset val="128"/>
      </rPr>
      <t>：平成19年度～２１年度に申し込んだ場合のみに適用される金利</t>
    </r>
    <rPh sb="3" eb="6">
      <t>ムリシカ</t>
    </rPh>
    <rPh sb="6" eb="7">
      <t>カタ</t>
    </rPh>
    <rPh sb="7" eb="9">
      <t>タイショウキ</t>
    </rPh>
    <rPh sb="9" eb="11">
      <t>キンリヘ</t>
    </rPh>
    <rPh sb="12" eb="14">
      <t>ヘイセイネ</t>
    </rPh>
    <rPh sb="16" eb="18">
      <t>ネンドネ</t>
    </rPh>
    <rPh sb="21" eb="23">
      <t>ネンドモ</t>
    </rPh>
    <rPh sb="24" eb="25">
      <t>モウコ</t>
    </rPh>
    <rPh sb="26" eb="27">
      <t>コバ</t>
    </rPh>
    <rPh sb="29" eb="31">
      <t>バアイテ</t>
    </rPh>
    <rPh sb="34" eb="36">
      <t>テキヨウキ</t>
    </rPh>
    <rPh sb="39" eb="41">
      <t>キンリ</t>
    </rPh>
    <phoneticPr fontId="36"/>
  </si>
  <si>
    <t>12年を超え</t>
  </si>
  <si>
    <t>認定農業者  (H26.4.18-H26.5.22)</t>
    <rPh sb="0" eb="2">
      <t>ニンテイノ</t>
    </rPh>
    <rPh sb="2" eb="5">
      <t>ノウギョウシャ</t>
    </rPh>
    <phoneticPr fontId="29"/>
  </si>
  <si>
    <t>10.10.22</t>
  </si>
  <si>
    <t xml:space="preserve"> 農業経営基盤強化資金（スーパーＬ資金）　金利推移表 </t>
    <rPh sb="1" eb="3">
      <t>ノウギョウケ</t>
    </rPh>
    <rPh sb="3" eb="5">
      <t>ケイエイキ</t>
    </rPh>
    <rPh sb="5" eb="7">
      <t>キバンキ</t>
    </rPh>
    <rPh sb="7" eb="9">
      <t>キョウカシ</t>
    </rPh>
    <rPh sb="9" eb="11">
      <t>シキンシ</t>
    </rPh>
    <rPh sb="17" eb="19">
      <t>シキンキ</t>
    </rPh>
    <rPh sb="21" eb="23">
      <t>キンリス</t>
    </rPh>
    <rPh sb="23" eb="25">
      <t>スイイヒ</t>
    </rPh>
    <rPh sb="25" eb="26">
      <t>ヒョウ</t>
    </rPh>
    <phoneticPr fontId="36"/>
  </si>
  <si>
    <t>利子助成対象金利</t>
  </si>
  <si>
    <t>12年以下</t>
  </si>
  <si>
    <t>認定農業者  (H27.6.18-H27.7.20)</t>
    <rPh sb="0" eb="2">
      <t>ニンテイノ</t>
    </rPh>
    <rPh sb="2" eb="5">
      <t>ノウギョウシャ</t>
    </rPh>
    <phoneticPr fontId="29"/>
  </si>
  <si>
    <t>H23.7.21～H23.8.17</t>
  </si>
  <si>
    <t>14.5.8</t>
  </si>
  <si>
    <t>14.8.2</t>
  </si>
  <si>
    <t xml:space="preserve"> スーパーＬ資金　金利推移表 </t>
    <rPh sb="6" eb="8">
      <t>シキンキ</t>
    </rPh>
    <rPh sb="9" eb="11">
      <t>キンリス</t>
    </rPh>
    <rPh sb="11" eb="13">
      <t>スイイヒ</t>
    </rPh>
    <rPh sb="13" eb="14">
      <t>ヒョウ</t>
    </rPh>
    <phoneticPr fontId="36"/>
  </si>
  <si>
    <t>H23.2.21
～
H23.3.17</t>
  </si>
  <si>
    <t>18.11.22</t>
  </si>
  <si>
    <t>10.08.21</t>
  </si>
  <si>
    <t>認定農業者(H24.7.19-H24.8.19)</t>
    <rPh sb="0" eb="2">
      <t>ニンテイノ</t>
    </rPh>
    <rPh sb="2" eb="5">
      <t>ノウギョウシャ</t>
    </rPh>
    <phoneticPr fontId="29"/>
  </si>
  <si>
    <t>11.10.20</t>
  </si>
  <si>
    <t>認定農業者  (H29.2.20-H29.3.20)</t>
    <rPh sb="0" eb="2">
      <t>ニンテイノ</t>
    </rPh>
    <rPh sb="2" eb="5">
      <t>ノウギョウシャ</t>
    </rPh>
    <phoneticPr fontId="29"/>
  </si>
  <si>
    <t>認定農業者  (H28.1.21-H28.2.18)</t>
    <rPh sb="0" eb="2">
      <t>ニンテイノ</t>
    </rPh>
    <rPh sb="2" eb="5">
      <t>ノウギョウシャ</t>
    </rPh>
    <phoneticPr fontId="29"/>
  </si>
  <si>
    <t>13.12.04</t>
  </si>
  <si>
    <t>(%)</t>
  </si>
  <si>
    <t>17.12.19</t>
  </si>
  <si>
    <t>認定農業者  (H26.9.19-H26.10.20)</t>
    <rPh sb="0" eb="2">
      <t>ニンテイノ</t>
    </rPh>
    <rPh sb="2" eb="5">
      <t>ノウギョウシャ</t>
    </rPh>
    <phoneticPr fontId="29"/>
  </si>
  <si>
    <t>13.05.01</t>
  </si>
  <si>
    <t>16.10.21</t>
  </si>
  <si>
    <t>16.2.19</t>
  </si>
  <si>
    <t>農山漁村基金利子助成</t>
    <rPh sb="0" eb="4">
      <t>ノウサンギョソンキ</t>
    </rPh>
    <rPh sb="4" eb="6">
      <t>キキンリ</t>
    </rPh>
    <rPh sb="6" eb="8">
      <t>リシジ</t>
    </rPh>
    <rPh sb="8" eb="10">
      <t>ジョセイ</t>
    </rPh>
    <phoneticPr fontId="36"/>
  </si>
  <si>
    <t>認定農業者  (H26.5.23-H26.7.17)</t>
    <rPh sb="0" eb="2">
      <t>ニンテイノ</t>
    </rPh>
    <rPh sb="2" eb="5">
      <t>ノウギョウシャ</t>
    </rPh>
    <phoneticPr fontId="29"/>
  </si>
  <si>
    <t>11.07.26</t>
  </si>
  <si>
    <t>金利負担軽減措置対象の場合※</t>
    <rPh sb="0" eb="2">
      <t>キンリフ</t>
    </rPh>
    <rPh sb="2" eb="4">
      <t>フタンケ</t>
    </rPh>
    <rPh sb="4" eb="6">
      <t>ケイゲンソ</t>
    </rPh>
    <rPh sb="6" eb="8">
      <t>ソチタ</t>
    </rPh>
    <rPh sb="8" eb="10">
      <t>タイショウバ</t>
    </rPh>
    <rPh sb="11" eb="13">
      <t>バアイ</t>
    </rPh>
    <phoneticPr fontId="29"/>
  </si>
  <si>
    <t>13.02.01</t>
  </si>
  <si>
    <t>認定農業者  (H28.10.20-H28.11.23)</t>
    <rPh sb="0" eb="2">
      <t>ニンテイノ</t>
    </rPh>
    <rPh sb="2" eb="5">
      <t>ノウギョウシャ</t>
    </rPh>
    <phoneticPr fontId="29"/>
  </si>
  <si>
    <t>11.06.16</t>
  </si>
  <si>
    <t>H24.1.27～H24.2.19</t>
  </si>
  <si>
    <t>17.4.20</t>
  </si>
  <si>
    <t>18.5.24</t>
  </si>
  <si>
    <t>償還期間</t>
    <rPh sb="0" eb="2">
      <t>ショウカンキ</t>
    </rPh>
    <rPh sb="2" eb="4">
      <t>キカン</t>
    </rPh>
    <phoneticPr fontId="29"/>
  </si>
  <si>
    <t>認定農業者  (H29.4.19-H29.5.23)</t>
    <rPh sb="0" eb="2">
      <t>ニンテイノ</t>
    </rPh>
    <rPh sb="2" eb="5">
      <t>ノウギョウシャ</t>
    </rPh>
    <phoneticPr fontId="29"/>
  </si>
  <si>
    <t>認定農業者  (H29.5.24-H29.6.18)</t>
    <rPh sb="0" eb="2">
      <t>ニンテイノ</t>
    </rPh>
    <rPh sb="2" eb="5">
      <t>ノウギョウシャ</t>
    </rPh>
    <phoneticPr fontId="29"/>
  </si>
  <si>
    <t>認定農業者  (H29.6.19-H29.7.19)</t>
    <rPh sb="0" eb="2">
      <t>ニンテイノ</t>
    </rPh>
    <rPh sb="2" eb="5">
      <t>ノウギョウシャ</t>
    </rPh>
    <phoneticPr fontId="29"/>
  </si>
  <si>
    <t>認定農業者  (H29.7.20-H29.8.20)</t>
    <rPh sb="0" eb="2">
      <t>ニンテイノ</t>
    </rPh>
    <rPh sb="2" eb="5">
      <t>ノウギョウシャ</t>
    </rPh>
    <phoneticPr fontId="29"/>
  </si>
  <si>
    <t>認定農業者  (H29.8.21-H29.9.20)</t>
    <rPh sb="0" eb="2">
      <t>ニンテイノ</t>
    </rPh>
    <rPh sb="2" eb="5">
      <t>ノウギョウシャ</t>
    </rPh>
    <phoneticPr fontId="29"/>
  </si>
  <si>
    <t>認定農業者  (H29.9.21-H29.10.18)</t>
    <rPh sb="0" eb="2">
      <t>ニンテイノ</t>
    </rPh>
    <rPh sb="2" eb="5">
      <t>ノウギョウシャ</t>
    </rPh>
    <phoneticPr fontId="29"/>
  </si>
  <si>
    <t>認定農業者  (H29.10.19-H29.11.19)</t>
    <rPh sb="0" eb="2">
      <t>ニンテイノ</t>
    </rPh>
    <rPh sb="2" eb="5">
      <t>ノウギョウシャ</t>
    </rPh>
    <phoneticPr fontId="29"/>
  </si>
  <si>
    <t>認定農業者  (H29.11.20-H29.12.19)</t>
    <rPh sb="0" eb="2">
      <t>ニンテイノ</t>
    </rPh>
    <rPh sb="2" eb="5">
      <t>ノウギョウシャ</t>
    </rPh>
    <phoneticPr fontId="29"/>
  </si>
  <si>
    <t>　※「人・農地プラン」に地域の中心となる経営体として位置付けられた認定農業者（位置付けられることが確実であるとの市町村の証明を受けた者を含む。）、又は農地中間管理機構から農用地等を借り受けた認定農業者が対象。</t>
    <rPh sb="3" eb="4">
      <t>ヒトノ</t>
    </rPh>
    <rPh sb="5" eb="7">
      <t>ノウチチ</t>
    </rPh>
    <rPh sb="12" eb="14">
      <t>チイキチ</t>
    </rPh>
    <rPh sb="15" eb="17">
      <t>チュウシンケ</t>
    </rPh>
    <rPh sb="20" eb="22">
      <t>ケイエイタ</t>
    </rPh>
    <rPh sb="22" eb="23">
      <t>タイイ</t>
    </rPh>
    <rPh sb="26" eb="29">
      <t>イチヅニ</t>
    </rPh>
    <rPh sb="33" eb="35">
      <t>ニンテイノ</t>
    </rPh>
    <rPh sb="35" eb="38">
      <t>ノウギョウシャイ</t>
    </rPh>
    <rPh sb="39" eb="42">
      <t>イチヅカ</t>
    </rPh>
    <rPh sb="49" eb="51">
      <t>カクジツシ</t>
    </rPh>
    <rPh sb="56" eb="59">
      <t>シチョウソンシ</t>
    </rPh>
    <rPh sb="60" eb="62">
      <t>ショウメイウ</t>
    </rPh>
    <rPh sb="63" eb="64">
      <t>ウモ</t>
    </rPh>
    <rPh sb="66" eb="67">
      <t>モノフ</t>
    </rPh>
    <rPh sb="68" eb="69">
      <t>フクマ</t>
    </rPh>
    <rPh sb="73" eb="74">
      <t>マタノ</t>
    </rPh>
    <rPh sb="75" eb="77">
      <t>ノウチチ</t>
    </rPh>
    <rPh sb="77" eb="79">
      <t>チュウカンカ</t>
    </rPh>
    <rPh sb="79" eb="81">
      <t>カンリキ</t>
    </rPh>
    <rPh sb="81" eb="83">
      <t>キコウノ</t>
    </rPh>
    <rPh sb="85" eb="88">
      <t>ノウヨウチト</t>
    </rPh>
    <rPh sb="88" eb="89">
      <t>トウカ</t>
    </rPh>
    <rPh sb="90" eb="91">
      <t>カウ</t>
    </rPh>
    <rPh sb="92" eb="93">
      <t>ウニ</t>
    </rPh>
    <rPh sb="95" eb="97">
      <t>ニンテイノ</t>
    </rPh>
    <rPh sb="97" eb="100">
      <t>ノウギョウシャタ</t>
    </rPh>
    <rPh sb="101" eb="103">
      <t>タイショウ</t>
    </rPh>
    <phoneticPr fontId="36"/>
  </si>
  <si>
    <t>認定農業者  (H29.12.20-H30.1.24)</t>
    <rPh sb="0" eb="2">
      <t>ニンテイノ</t>
    </rPh>
    <rPh sb="2" eb="5">
      <t>ノウギョウシャ</t>
    </rPh>
    <phoneticPr fontId="29"/>
  </si>
  <si>
    <t>認定農業者  (H30.2.20-H30.3.18)</t>
    <rPh sb="0" eb="2">
      <t>ニンテイノ</t>
    </rPh>
    <rPh sb="2" eb="5">
      <t>ノウギョウシャ</t>
    </rPh>
    <phoneticPr fontId="29"/>
  </si>
  <si>
    <t>認定農業者  (H30.３.１９-H30.４.1７)</t>
    <rPh sb="0" eb="2">
      <t>ニンテイノ</t>
    </rPh>
    <rPh sb="2" eb="5">
      <t>ノウギョウシャ</t>
    </rPh>
    <phoneticPr fontId="29"/>
  </si>
  <si>
    <t>認定農業者  (H30.４.１８-H30.５.２２)</t>
    <rPh sb="0" eb="2">
      <t>ニンテイノ</t>
    </rPh>
    <rPh sb="2" eb="5">
      <t>ノウギョウシャ</t>
    </rPh>
    <phoneticPr fontId="29"/>
  </si>
  <si>
    <t>認定農業者  (H30.５.２３-H30.６.１９)</t>
    <rPh sb="0" eb="2">
      <t>ニンテイノ</t>
    </rPh>
    <rPh sb="2" eb="5">
      <t>ノウギョウシャ</t>
    </rPh>
    <phoneticPr fontId="29"/>
  </si>
  <si>
    <t>認定農業者  (H30.６.２０-H30.７.１８)</t>
    <rPh sb="0" eb="2">
      <t>ニンテイノ</t>
    </rPh>
    <rPh sb="2" eb="5">
      <t>ノウギョウシャ</t>
    </rPh>
    <phoneticPr fontId="29"/>
  </si>
  <si>
    <t>認定農業者  (H30.７.１９-H30.８.１９)</t>
    <rPh sb="0" eb="2">
      <t>ニンテイノ</t>
    </rPh>
    <rPh sb="2" eb="5">
      <t>ノウギョウシャ</t>
    </rPh>
    <phoneticPr fontId="29"/>
  </si>
  <si>
    <t>認定農業者  (H30.1.25-H30.2.19)</t>
    <rPh sb="0" eb="2">
      <t>ニンテイノ</t>
    </rPh>
    <rPh sb="2" eb="5">
      <t>ノウギョウシャ</t>
    </rPh>
    <phoneticPr fontId="29"/>
  </si>
  <si>
    <t>認定農業者  (H30.８.２０-H30.９.２０)</t>
    <rPh sb="0" eb="2">
      <t>ニンテイノ</t>
    </rPh>
    <rPh sb="2" eb="5">
      <t>ノウギョウシャ</t>
    </rPh>
    <phoneticPr fontId="29"/>
  </si>
  <si>
    <t>認定農業者  (H30.10.18-H30.11.18)</t>
    <rPh sb="0" eb="2">
      <t>ニンテイノ</t>
    </rPh>
    <rPh sb="2" eb="5">
      <t>ノウギョウシャ</t>
    </rPh>
    <phoneticPr fontId="29"/>
  </si>
  <si>
    <t>認定農業者  (H30.９.２１-H30.10.17)</t>
    <rPh sb="0" eb="2">
      <t>ニンテイノ</t>
    </rPh>
    <rPh sb="2" eb="5">
      <t>ノウギョウシャ</t>
    </rPh>
    <phoneticPr fontId="29"/>
  </si>
  <si>
    <t>認定農業者  (H30.11.19-H30.12.18)</t>
    <rPh sb="0" eb="2">
      <t>ニンテイノ</t>
    </rPh>
    <rPh sb="2" eb="5">
      <t>ノウギョウシャ</t>
    </rPh>
    <phoneticPr fontId="29"/>
  </si>
  <si>
    <t>認定農業者  (H30.12.19-H31.1.23)</t>
    <rPh sb="0" eb="2">
      <t>ニンテイノ</t>
    </rPh>
    <rPh sb="2" eb="5">
      <t>ノウギョウシャ</t>
    </rPh>
    <phoneticPr fontId="29"/>
  </si>
  <si>
    <t>認定農業者  (H31.1.24-H31.2.20)</t>
    <rPh sb="0" eb="2">
      <t>ニンテイノ</t>
    </rPh>
    <rPh sb="2" eb="5">
      <t>ノウギョウシャ</t>
    </rPh>
    <phoneticPr fontId="29"/>
  </si>
  <si>
    <t>認定農業者  (H31.2.21-H31.3.19)</t>
  </si>
  <si>
    <t>認定農業者  (H31.3.20-H31.4.17)</t>
  </si>
  <si>
    <t>認定農業者  (H31.4.18-H31.5.19)</t>
  </si>
  <si>
    <t>認定農業者  (R1.5.20-R1.6.18)</t>
  </si>
  <si>
    <t>認定農業者  (R1.6.19-R1.7.18)</t>
    <rPh sb="0" eb="2">
      <t>ニンテイノ</t>
    </rPh>
    <rPh sb="2" eb="5">
      <t>ノウギョウシャ</t>
    </rPh>
    <phoneticPr fontId="29"/>
  </si>
  <si>
    <t>認定農業者  (R1.7.19-R1.8.19)</t>
  </si>
  <si>
    <t>認定農業者  (R1.8.20-R1.9.18)</t>
  </si>
  <si>
    <t>認定農業者  (R1.9.19-R1.10.20)</t>
  </si>
  <si>
    <t>認定農業者  (R1.10.21-R1.11.17)</t>
  </si>
  <si>
    <t>認定農業者  (R1.11.18-R1.12.17)</t>
  </si>
  <si>
    <t>認定農業者  (R1.12.18-R2.1.20)</t>
  </si>
  <si>
    <t>認定農業者  (R2.1.21-R2.2.19)</t>
  </si>
  <si>
    <r>
      <t>協会</t>
    </r>
    <r>
      <rPr>
        <vertAlign val="superscript"/>
        <sz val="10"/>
        <rFont val="ＭＳ 明朝"/>
        <family val="1"/>
        <charset val="128"/>
      </rPr>
      <t>※1</t>
    </r>
    <r>
      <rPr>
        <sz val="10"/>
        <rFont val="ＭＳ 明朝"/>
        <family val="1"/>
        <charset val="128"/>
      </rPr>
      <t>の助成</t>
    </r>
    <rPh sb="0" eb="2">
      <t>キョウカイジ</t>
    </rPh>
    <rPh sb="5" eb="7">
      <t>ジョセイ</t>
    </rPh>
    <phoneticPr fontId="29"/>
  </si>
  <si>
    <t>(※1)・・・(公財)農林水産長期金融協会</t>
  </si>
  <si>
    <t>認定農業者  (R2.4.20-R2.5.17)</t>
    <rPh sb="0" eb="2">
      <t>ニンテイノ</t>
    </rPh>
    <rPh sb="2" eb="5">
      <t>ノウギョウシャ</t>
    </rPh>
    <phoneticPr fontId="29"/>
  </si>
  <si>
    <t>認定農業者  (R2.5.18-R2.6.17)</t>
    <rPh sb="0" eb="2">
      <t>ニンテイノ</t>
    </rPh>
    <rPh sb="2" eb="5">
      <t>ノウギョウシャ</t>
    </rPh>
    <phoneticPr fontId="29"/>
  </si>
  <si>
    <t>認定農業者  (R2.6.18-R2.7.19)</t>
    <rPh sb="0" eb="2">
      <t>ニンテイノ</t>
    </rPh>
    <rPh sb="2" eb="5">
      <t>ノウギョウシャ</t>
    </rPh>
    <phoneticPr fontId="29"/>
  </si>
  <si>
    <t>認定農業者  (R2.７.20-R2.8.19)</t>
    <rPh sb="0" eb="2">
      <t>ニンテイノ</t>
    </rPh>
    <rPh sb="2" eb="5">
      <t>ノウギョウシャ</t>
    </rPh>
    <phoneticPr fontId="29"/>
  </si>
  <si>
    <t>認定農業者  (R2.8.20-R2.9.17)</t>
    <rPh sb="0" eb="2">
      <t>ニンテイノ</t>
    </rPh>
    <rPh sb="2" eb="5">
      <t>ノウギョウシャ</t>
    </rPh>
    <phoneticPr fontId="29"/>
  </si>
  <si>
    <t>認定農業者  (R2.9.18-R2.10.18)</t>
    <rPh sb="0" eb="2">
      <t>ニンテイノ</t>
    </rPh>
    <rPh sb="2" eb="5">
      <t>ノウギョウシャ</t>
    </rPh>
    <phoneticPr fontId="29"/>
  </si>
  <si>
    <t>認定農業者  (R2.10.19-R2.11.17)</t>
    <rPh sb="0" eb="2">
      <t>ニンテイノ</t>
    </rPh>
    <rPh sb="2" eb="5">
      <t>ノウギョウシャ</t>
    </rPh>
    <phoneticPr fontId="29"/>
  </si>
  <si>
    <t>認定農業者  (R2.11.18-R2.12.17)</t>
    <rPh sb="0" eb="2">
      <t>ニンテイノ</t>
    </rPh>
    <rPh sb="2" eb="5">
      <t>ノウギョウシャ</t>
    </rPh>
    <phoneticPr fontId="29"/>
  </si>
  <si>
    <t>認定農業者  (R2.12.18-
R3.１.18)</t>
    <rPh sb="0" eb="2">
      <t>ニンテイノ</t>
    </rPh>
    <rPh sb="2" eb="5">
      <t>ノウギョウシャ</t>
    </rPh>
    <phoneticPr fontId="29"/>
  </si>
  <si>
    <t xml:space="preserve">認定農業者  (R3.１.19-R3.2.18
</t>
    <rPh sb="0" eb="2">
      <t>ニンテイノ</t>
    </rPh>
    <rPh sb="2" eb="5">
      <t>ノウギョウシャ</t>
    </rPh>
    <phoneticPr fontId="29"/>
  </si>
  <si>
    <t>認定農業者  (R3.2.19-R3.3.17)</t>
    <rPh sb="0" eb="2">
      <t>ニンテイノ</t>
    </rPh>
    <rPh sb="2" eb="5">
      <t>ノウギョウシャ</t>
    </rPh>
    <phoneticPr fontId="29"/>
  </si>
  <si>
    <t>認定農業者  (R3.3.18-R3.4.18)</t>
    <rPh sb="0" eb="2">
      <t>ニンテイノ</t>
    </rPh>
    <rPh sb="2" eb="5">
      <t>ノウギョウシャ</t>
    </rPh>
    <phoneticPr fontId="29"/>
  </si>
  <si>
    <t>認定農業者  (R3.4.19-R3.5.18)</t>
    <rPh sb="0" eb="2">
      <t>ニンテイノ</t>
    </rPh>
    <rPh sb="2" eb="5">
      <t>ノウギョウシャ</t>
    </rPh>
    <phoneticPr fontId="29"/>
  </si>
  <si>
    <t>認定農業者  (R3.5.19-R3.6.17)</t>
    <rPh sb="0" eb="2">
      <t>ニンテイノ</t>
    </rPh>
    <rPh sb="2" eb="5">
      <t>ノウギョウシャ</t>
    </rPh>
    <phoneticPr fontId="29"/>
  </si>
  <si>
    <t>認定農業者  (R3.6.18-R3.7.18)</t>
    <rPh sb="0" eb="2">
      <t>ニンテイノ</t>
    </rPh>
    <rPh sb="2" eb="5">
      <t>ノウギョウシャ</t>
    </rPh>
    <phoneticPr fontId="29"/>
  </si>
  <si>
    <t>認定農業者  (R3.7.19-R3.8.18)</t>
    <rPh sb="0" eb="2">
      <t>ニンテイノ</t>
    </rPh>
    <rPh sb="2" eb="5">
      <t>ノウギョウシャ</t>
    </rPh>
    <phoneticPr fontId="29"/>
  </si>
  <si>
    <t>認定農業者  (R3.9.21-R3.10.17)</t>
    <rPh sb="0" eb="2">
      <t>ニンテイノ</t>
    </rPh>
    <rPh sb="2" eb="5">
      <t>ノウギョウシャ</t>
    </rPh>
    <phoneticPr fontId="29"/>
  </si>
  <si>
    <t>認定農業者  (R3.8.19-R3.9.20)</t>
    <rPh sb="0" eb="2">
      <t>ニンテイノ</t>
    </rPh>
    <rPh sb="2" eb="5">
      <t>ノウギョウシャ</t>
    </rPh>
    <phoneticPr fontId="29"/>
  </si>
  <si>
    <t>認定農業者  (R3.10.18-R3.11.17)</t>
    <rPh sb="0" eb="2">
      <t>ニンテイノ</t>
    </rPh>
    <rPh sb="2" eb="5">
      <t>ノウギョウシャ</t>
    </rPh>
    <phoneticPr fontId="29"/>
  </si>
  <si>
    <t>認定農業者  (R3.11.18-R3.12.19)</t>
    <rPh sb="0" eb="2">
      <t>ニンテイノ</t>
    </rPh>
    <rPh sb="2" eb="5">
      <t>ノウギョウシャ</t>
    </rPh>
    <phoneticPr fontId="29"/>
  </si>
  <si>
    <t>認定農業者  (R3.12.20-R4.1.19)</t>
    <rPh sb="0" eb="2">
      <t>ニンテイノ</t>
    </rPh>
    <rPh sb="2" eb="5">
      <t>ノウギョウシャ</t>
    </rPh>
    <phoneticPr fontId="29"/>
  </si>
  <si>
    <t>認定農業者  (R4.1.20-R4.2.20)</t>
    <rPh sb="0" eb="2">
      <t>ニンテイノ</t>
    </rPh>
    <rPh sb="2" eb="5">
      <t>ノウギョウシャ</t>
    </rPh>
    <phoneticPr fontId="29"/>
  </si>
  <si>
    <t>認定農業者  (R4.2.21-R4.3.17)</t>
    <rPh sb="0" eb="2">
      <t>ニンテイノ</t>
    </rPh>
    <rPh sb="2" eb="5">
      <t>ノウギョウシャ</t>
    </rPh>
    <phoneticPr fontId="29"/>
  </si>
  <si>
    <t>認定農業者  (R4.3.18-R4.4.17)</t>
    <rPh sb="0" eb="2">
      <t>ニンテイノ</t>
    </rPh>
    <rPh sb="2" eb="5">
      <t>ノウギョウシャ</t>
    </rPh>
    <phoneticPr fontId="29"/>
  </si>
  <si>
    <t>認定農業者  (R4.4.18-R4.5.17)</t>
    <rPh sb="0" eb="2">
      <t>ニンテイノ</t>
    </rPh>
    <rPh sb="2" eb="5">
      <t>ノウギョウシャ</t>
    </rPh>
    <phoneticPr fontId="29"/>
  </si>
  <si>
    <t>認定農業者  (R4.5.18-R4.6.19)</t>
    <rPh sb="0" eb="2">
      <t>ニンテイノ</t>
    </rPh>
    <rPh sb="2" eb="5">
      <t>ノウギョウシャ</t>
    </rPh>
    <phoneticPr fontId="29"/>
  </si>
  <si>
    <t>認定農業者  (R4.6.20-R4.7.18)</t>
    <rPh sb="0" eb="2">
      <t>ニンテイノ</t>
    </rPh>
    <rPh sb="2" eb="5">
      <t>ノウギョウシャ</t>
    </rPh>
    <phoneticPr fontId="29"/>
  </si>
  <si>
    <t>認定農業者  (R4.7.19-R4.8.18)</t>
    <rPh sb="0" eb="2">
      <t>ニンテイノ</t>
    </rPh>
    <rPh sb="2" eb="5">
      <t>ノウギョウシャ</t>
    </rPh>
    <phoneticPr fontId="29"/>
  </si>
  <si>
    <t>認定農業者  (R4.8.19-R4.9.19)</t>
    <rPh sb="0" eb="2">
      <t>ニンテイノ</t>
    </rPh>
    <rPh sb="2" eb="5">
      <t>ノウギョウシャ</t>
    </rPh>
    <phoneticPr fontId="29"/>
  </si>
  <si>
    <t>認定農業者  (R4.9.20-R4.10.19)</t>
    <rPh sb="0" eb="2">
      <t>ニンテイノ</t>
    </rPh>
    <rPh sb="2" eb="5">
      <t>ノウギョウシャ</t>
    </rPh>
    <phoneticPr fontId="29"/>
  </si>
  <si>
    <t>認定農業者  (R4.10.20-
R4.11.17)</t>
    <rPh sb="0" eb="2">
      <t>ニンテイノ</t>
    </rPh>
    <rPh sb="2" eb="5">
      <t>ノウギョウシャ</t>
    </rPh>
    <phoneticPr fontId="29"/>
  </si>
  <si>
    <t>認定農業者  (R4.11.18-R4.12.18)</t>
    <rPh sb="0" eb="2">
      <t>ニンテイノ</t>
    </rPh>
    <rPh sb="2" eb="5">
      <t>ノウギョウシャ</t>
    </rPh>
    <phoneticPr fontId="29"/>
  </si>
  <si>
    <t>認定農業者  (R4.12.19-R5.1.18)</t>
    <rPh sb="0" eb="2">
      <t>ニンテイノ</t>
    </rPh>
    <rPh sb="2" eb="5">
      <t>ノウギョウシャ</t>
    </rPh>
    <phoneticPr fontId="29"/>
  </si>
  <si>
    <t>認定農業者  (R5.1.19-R5.2.19)</t>
    <rPh sb="0" eb="2">
      <t>ニンテイノ</t>
    </rPh>
    <rPh sb="2" eb="5">
      <t>ノウギョウシャ</t>
    </rPh>
    <phoneticPr fontId="29"/>
  </si>
  <si>
    <t>認定農業者  (R5.2.20-R5.3.19)</t>
    <rPh sb="0" eb="2">
      <t>ニンテイノ</t>
    </rPh>
    <rPh sb="2" eb="5">
      <t>ノウギョウシャ</t>
    </rPh>
    <phoneticPr fontId="29"/>
  </si>
  <si>
    <t>認定農業者  (R5.3.20-R5.4.18)</t>
    <rPh sb="0" eb="2">
      <t>ニンテイノ</t>
    </rPh>
    <rPh sb="2" eb="5">
      <t>ノウギョウシャ</t>
    </rPh>
    <phoneticPr fontId="29"/>
  </si>
  <si>
    <t>認定農業者  (R5.4.19-R5.5.17)</t>
    <rPh sb="0" eb="2">
      <t>ニンテイノ</t>
    </rPh>
    <rPh sb="2" eb="5">
      <t>ノウギョウシャ</t>
    </rPh>
    <phoneticPr fontId="29"/>
  </si>
  <si>
    <t>認定農業者  (R5.5.18-R5.6.18)</t>
    <rPh sb="0" eb="2">
      <t>ニンテイノ</t>
    </rPh>
    <rPh sb="2" eb="5">
      <t>ノウギョウシャ</t>
    </rPh>
    <phoneticPr fontId="29"/>
  </si>
  <si>
    <t>認定農業者  (R5.6.19-R5.7.19)</t>
    <rPh sb="0" eb="2">
      <t>ニンテイノ</t>
    </rPh>
    <rPh sb="2" eb="5">
      <t>ノウギョウシャ</t>
    </rPh>
    <phoneticPr fontId="29"/>
  </si>
  <si>
    <t>認定農業者  (R5.7.20-R5.8.20)</t>
    <rPh sb="0" eb="2">
      <t>ニンテイノ</t>
    </rPh>
    <rPh sb="2" eb="5">
      <t>ノウギョウシャ</t>
    </rPh>
    <phoneticPr fontId="29"/>
  </si>
  <si>
    <t>認定農業者  (R5.8.21-
R5.9.18)</t>
    <rPh sb="0" eb="2">
      <t>ニンテイノ</t>
    </rPh>
    <rPh sb="2" eb="5">
      <t>ノウギョウシャ</t>
    </rPh>
    <phoneticPr fontId="29"/>
  </si>
  <si>
    <t>認定農業者  (R5.9.19-
R5.10.18)</t>
    <rPh sb="0" eb="2">
      <t>ニンテイノ</t>
    </rPh>
    <rPh sb="2" eb="5">
      <t>ノウギョウシャ</t>
    </rPh>
    <phoneticPr fontId="29"/>
  </si>
  <si>
    <t>認定農業者  (R5.10.19-
R5.11.19)</t>
    <rPh sb="0" eb="2">
      <t>ニンテイノ</t>
    </rPh>
    <rPh sb="2" eb="5">
      <t>ノウギョウシャ</t>
    </rPh>
    <phoneticPr fontId="29"/>
  </si>
  <si>
    <t>認定農業者  (R5.11.20-
R5.12.17)</t>
    <rPh sb="0" eb="2">
      <t>ニンテイノ</t>
    </rPh>
    <rPh sb="2" eb="5">
      <t>ノウギョウシャ</t>
    </rPh>
    <phoneticPr fontId="29"/>
  </si>
  <si>
    <t>認定農業者  (R5.12.18-R6.1.17)</t>
    <rPh sb="0" eb="2">
      <t>ニンテイノ</t>
    </rPh>
    <rPh sb="2" eb="5">
      <t>ノウギョウシャ</t>
    </rPh>
    <phoneticPr fontId="29"/>
  </si>
  <si>
    <t>認定農業者  (R6.1.18-R6.2.19)</t>
    <rPh sb="0" eb="2">
      <t>ニンテイノ</t>
    </rPh>
    <rPh sb="2" eb="5">
      <t>ノウギョウシャ</t>
    </rPh>
    <phoneticPr fontId="29"/>
  </si>
  <si>
    <t>認定農業者  (R6.2.20-
R6.3.17)</t>
    <rPh sb="0" eb="2">
      <t>ニンテイノ</t>
    </rPh>
    <rPh sb="2" eb="5">
      <t>ノウギョウシャ</t>
    </rPh>
    <phoneticPr fontId="29"/>
  </si>
  <si>
    <t>認定農業者  (R6.3.18-R6.4.17)</t>
    <rPh sb="0" eb="2">
      <t>ニンテイノ</t>
    </rPh>
    <rPh sb="2" eb="5">
      <t>ノウギョウシャ</t>
    </rPh>
    <phoneticPr fontId="29"/>
  </si>
  <si>
    <t>認定農業者  (R6.4.18-
R6.5.19)</t>
    <rPh sb="0" eb="2">
      <t>ニンテイノ</t>
    </rPh>
    <rPh sb="2" eb="5">
      <t>ノウギョウシャ</t>
    </rPh>
    <phoneticPr fontId="29"/>
  </si>
  <si>
    <t>認定農業者  (R6.5.20-R6.6.18)</t>
    <rPh sb="0" eb="2">
      <t>ニンテイノ</t>
    </rPh>
    <rPh sb="2" eb="5">
      <t>ノウギョウシャ</t>
    </rPh>
    <phoneticPr fontId="29"/>
  </si>
  <si>
    <t>認定農業者  (R6.6.19-R6.7.18)</t>
    <rPh sb="0" eb="2">
      <t>ニンテイノ</t>
    </rPh>
    <rPh sb="2" eb="5">
      <t>ノウギョウシャ</t>
    </rPh>
    <phoneticPr fontId="29"/>
  </si>
  <si>
    <t>認定農業者  (R6.7.19-R6.8.19)</t>
    <rPh sb="0" eb="2">
      <t>ニンテイノ</t>
    </rPh>
    <rPh sb="2" eb="5">
      <t>ノウギョウシャ</t>
    </rPh>
    <phoneticPr fontId="29"/>
  </si>
  <si>
    <t>認定農業者  (R6.8.20-R6.9.18)</t>
    <rPh sb="0" eb="2">
      <t>ニンテイノ</t>
    </rPh>
    <rPh sb="2" eb="5">
      <t>ノウギョウシャ</t>
    </rPh>
    <phoneticPr fontId="29"/>
  </si>
  <si>
    <t>認定農業者  (R6.9.19-R6.10.20)</t>
    <rPh sb="0" eb="2">
      <t>ニンテイノ</t>
    </rPh>
    <rPh sb="2" eb="5">
      <t>ノウギョウシャ</t>
    </rPh>
    <phoneticPr fontId="29"/>
  </si>
  <si>
    <t>認定農業者  (R6.10.21-R6.11.17)</t>
    <rPh sb="0" eb="2">
      <t>ニンテイノ</t>
    </rPh>
    <rPh sb="2" eb="5">
      <t>ノウギョウシャ</t>
    </rPh>
    <phoneticPr fontId="29"/>
  </si>
  <si>
    <t>認定農業者  (R6.11.18-R6.12.17)</t>
    <rPh sb="0" eb="2">
      <t>ニンテイノ</t>
    </rPh>
    <rPh sb="2" eb="5">
      <t>ノウギョウシャ</t>
    </rPh>
    <phoneticPr fontId="29"/>
  </si>
  <si>
    <t>認定農業者  (R2.2.20-R2.4.19)</t>
    <phoneticPr fontId="36"/>
  </si>
  <si>
    <t>認定農業者  (H28.4.20-H28.9.19)</t>
    <rPh sb="0" eb="2">
      <t>ニンテイノ</t>
    </rPh>
    <rPh sb="2" eb="5">
      <t>ノウギョウシャ</t>
    </rPh>
    <phoneticPr fontId="29"/>
  </si>
  <si>
    <t>認定農業者  (R6.12.18-R7.2.19)</t>
    <rPh sb="0" eb="2">
      <t>ニンテイノ</t>
    </rPh>
    <rPh sb="2" eb="5">
      <t>ノウギョウシャ</t>
    </rPh>
    <phoneticPr fontId="29"/>
  </si>
  <si>
    <t>認定農業者  (R7.2.20-R7.3.18)</t>
    <rPh sb="0" eb="2">
      <t>ニンテイノ</t>
    </rPh>
    <rPh sb="2" eb="5">
      <t>ノウギョウシャ</t>
    </rPh>
    <phoneticPr fontId="29"/>
  </si>
  <si>
    <t>認定農業者  (R7.3.19-
R7.4.17)</t>
    <rPh sb="0" eb="2">
      <t>ニンテイノ</t>
    </rPh>
    <rPh sb="2" eb="5">
      <t>ノウギョウシャ</t>
    </rPh>
    <phoneticPr fontId="29"/>
  </si>
  <si>
    <t>認定農業者  (R7.4.18-R7.5.18)</t>
    <rPh sb="0" eb="2">
      <t>ニンテイノ</t>
    </rPh>
    <rPh sb="2" eb="5">
      <t>ノウギョウシャ</t>
    </rPh>
    <phoneticPr fontId="29"/>
  </si>
  <si>
    <t>認定農業者  (R7.5.19-R7.6.17)</t>
    <rPh sb="0" eb="2">
      <t>ニンテイノ</t>
    </rPh>
    <rPh sb="2" eb="5">
      <t>ノウギョウシャ</t>
    </rPh>
    <phoneticPr fontId="29"/>
  </si>
  <si>
    <t>認定農業者  (R7.6.18-R7.7.17)</t>
    <rPh sb="0" eb="2">
      <t>ニンテイノ</t>
    </rPh>
    <rPh sb="2" eb="5">
      <t>ノウギョウシャ</t>
    </rPh>
    <phoneticPr fontId="29"/>
  </si>
  <si>
    <t>認定農業者  (R7.7.18-R7.8.18)</t>
    <rPh sb="0" eb="2">
      <t>ニンテイノ</t>
    </rPh>
    <rPh sb="2" eb="5">
      <t>ノウギョウシャ</t>
    </rPh>
    <phoneticPr fontId="29"/>
  </si>
  <si>
    <t>認定農業者  (R7.8.19-R7.9.18)</t>
    <rPh sb="0" eb="2">
      <t>ニンテイノ</t>
    </rPh>
    <rPh sb="2" eb="5">
      <t>ノウギョウシャ</t>
    </rPh>
    <phoneticPr fontId="29"/>
  </si>
  <si>
    <t>認定農業者  (R7.9.19-R7.10.20)</t>
    <rPh sb="0" eb="2">
      <t>ニンテイノ</t>
    </rPh>
    <rPh sb="2" eb="5">
      <t>ノウギョウシャ</t>
    </rPh>
    <phoneticPr fontId="29"/>
  </si>
  <si>
    <t>認定農業者  (R7.10.21-R7.11.18)</t>
    <rPh sb="0" eb="2">
      <t>ニンテイノ</t>
    </rPh>
    <rPh sb="2" eb="5">
      <t>ノウギョウシャ</t>
    </rPh>
    <phoneticPr fontId="29"/>
  </si>
  <si>
    <t>認定農業者  (R7.11.19-R7.12.17)</t>
    <rPh sb="0" eb="2">
      <t>ニンテイノ</t>
    </rPh>
    <rPh sb="2" eb="5">
      <t>ノウギョウシャ</t>
    </rPh>
    <phoneticPr fontId="29"/>
  </si>
  <si>
    <t>認定農業者  (R7.12.18-R8.1.19)</t>
    <rPh sb="0" eb="2">
      <t>ニンテイノ</t>
    </rPh>
    <rPh sb="2" eb="5">
      <t>ノウギョウシャ</t>
    </rPh>
    <phoneticPr fontId="29"/>
  </si>
  <si>
    <t>認定農業者  (R8.1.20-)</t>
    <rPh sb="0" eb="2">
      <t>ニンテイノ</t>
    </rPh>
    <rPh sb="2" eb="5">
      <t>ノウギョウシャ</t>
    </rPh>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</si>
</sst>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Red]0.0"/>
    <numFmt numFmtId="177" formatCode="0.00;[Red]0.00"/>
    <numFmt numFmtId="178" formatCode="\(0.000\);[Red]0.000"/>
    <numFmt numFmtId="179" formatCode="0&quot;年を超え&quot;"/>
    <numFmt numFmtId="180" formatCode="0&quot;年以下&quot;"/>
    <numFmt numFmtId="181" formatCode="0.00_ "/>
    <numFmt numFmtId="182" formatCode="#&quot;年以下&quot;"/>
    <numFmt numFmtId="183" formatCode="[$-411]ge\.mm\.dd;@"/>
    <numFmt numFmtId="184" formatCode="0.00_);[Red]\(0.00\)"/>
    <numFmt numFmtId="185" formatCode="0&quot;年超&quot;"/>
  </numFmts>
  <fonts count="44" x14ac:knownFonts="1">
    <font>
      <sz val="10"/>
      <name val="ＭＳ 明朝"/>
      <family val="1"/>
      <charset val="128"/>
    </font>
    <font>
      <b/>
      <sz val="10"/>
      <name val="ＭＳ 明朝"/>
      <family val="1"/>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8"/>
      <name val="ＭＳ 明朝"/>
      <family val="1"/>
      <charset val="128"/>
    </font>
    <font>
      <sz val="9"/>
      <name val="ＭＳ 明朝"/>
      <family val="1"/>
      <charset val="128"/>
    </font>
    <font>
      <sz val="10"/>
      <name val="ＭＳ Ｐゴシック"/>
      <family val="3"/>
      <charset val="128"/>
    </font>
    <font>
      <b/>
      <sz val="14"/>
      <name val="ＭＳ Ｐゴシック"/>
      <family val="3"/>
      <charset val="128"/>
    </font>
    <font>
      <sz val="9"/>
      <name val="ＭＳ Ｐゴシック"/>
      <family val="3"/>
      <charset val="128"/>
    </font>
    <font>
      <sz val="8"/>
      <name val="ＭＳ Ｐゴシック"/>
      <family val="3"/>
      <charset val="128"/>
    </font>
    <font>
      <sz val="8"/>
      <color indexed="10"/>
      <name val="ＭＳ Ｐゴシック"/>
      <family val="3"/>
      <charset val="128"/>
    </font>
    <font>
      <sz val="10"/>
      <color indexed="10"/>
      <name val="ＭＳ Ｐゴシック"/>
      <family val="3"/>
      <charset val="128"/>
    </font>
    <font>
      <b/>
      <sz val="12"/>
      <color indexed="10"/>
      <name val="ＭＳ Ｐゴシック"/>
      <family val="3"/>
      <charset val="128"/>
    </font>
    <font>
      <b/>
      <sz val="12"/>
      <name val="ＭＳ Ｐゴシック"/>
      <family val="3"/>
      <charset val="128"/>
    </font>
    <font>
      <sz val="6"/>
      <name val="ＭＳ Ｐゴシック"/>
      <family val="3"/>
      <charset val="128"/>
    </font>
    <font>
      <sz val="7"/>
      <color indexed="10"/>
      <name val="ＭＳ Ｐゴシック"/>
      <family val="3"/>
      <charset val="128"/>
    </font>
    <font>
      <sz val="8.5"/>
      <name val="ＭＳ Ｐゴシック"/>
      <family val="3"/>
      <charset val="128"/>
    </font>
    <font>
      <b/>
      <sz val="8"/>
      <color indexed="10"/>
      <name val="ＭＳ Ｐゴシック"/>
      <family val="3"/>
      <charset val="128"/>
    </font>
    <font>
      <b/>
      <sz val="8"/>
      <name val="ＭＳ Ｐゴシック"/>
      <family val="3"/>
      <charset val="128"/>
    </font>
    <font>
      <sz val="12"/>
      <name val="ＭＳ Ｐゴシック"/>
      <family val="3"/>
      <charset val="128"/>
    </font>
    <font>
      <b/>
      <sz val="10"/>
      <color indexed="10"/>
      <name val="ＭＳ Ｐゴシック"/>
      <family val="3"/>
      <charset val="128"/>
    </font>
    <font>
      <sz val="6"/>
      <name val="ＭＳ 明朝"/>
      <family val="1"/>
      <charset val="128"/>
    </font>
    <font>
      <sz val="8"/>
      <color indexed="9"/>
      <name val="ＭＳ 明朝"/>
      <family val="1"/>
      <charset val="128"/>
    </font>
    <font>
      <sz val="11"/>
      <name val="ＭＳ Ｐゴシック"/>
      <family val="3"/>
      <charset val="128"/>
    </font>
    <font>
      <b/>
      <sz val="11"/>
      <color indexed="10"/>
      <name val="ＭＳ Ｐゴシック"/>
      <family val="3"/>
      <charset val="128"/>
    </font>
    <font>
      <vertAlign val="superscript"/>
      <sz val="10"/>
      <name val="ＭＳ 明朝"/>
      <family val="1"/>
      <charset val="128"/>
    </font>
    <font>
      <sz val="10"/>
      <name val="ＭＳ 明朝"/>
      <family val="1"/>
      <charset val="128"/>
    </font>
    <font>
      <sz val="11"/>
      <color theme="1"/>
      <name val="ＭＳ Ｐゴシック"/>
      <family val="3"/>
      <charset val="128"/>
    </font>
    <font>
      <sz val="10"/>
      <name val="ＭＳ Ｐゴシック"/>
      <family val="3"/>
      <charset val="128"/>
      <scheme val="major"/>
    </font>
  </fonts>
  <fills count="25">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s>
  <borders count="20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top style="medium">
        <color indexed="64"/>
      </top>
      <bottom style="dotted">
        <color indexed="64"/>
      </bottom>
      <diagonal/>
    </border>
    <border>
      <left/>
      <right/>
      <top style="dotted">
        <color indexed="64"/>
      </top>
      <bottom style="dotted">
        <color indexed="64"/>
      </bottom>
      <diagonal/>
    </border>
    <border>
      <left/>
      <right/>
      <top style="dotted">
        <color indexed="64"/>
      </top>
      <bottom style="medium">
        <color indexed="64"/>
      </bottom>
      <diagonal/>
    </border>
    <border>
      <left/>
      <right style="medium">
        <color indexed="64"/>
      </right>
      <top/>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top/>
      <bottom/>
      <diagonal/>
    </border>
    <border>
      <left style="double">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style="double">
        <color indexed="64"/>
      </right>
      <top/>
      <bottom style="medium">
        <color indexed="64"/>
      </bottom>
      <diagonal/>
    </border>
    <border>
      <left style="double">
        <color indexed="64"/>
      </left>
      <right/>
      <top/>
      <bottom style="medium">
        <color indexed="64"/>
      </bottom>
      <diagonal/>
    </border>
    <border>
      <left style="medium">
        <color indexed="64"/>
      </left>
      <right style="thin">
        <color indexed="64"/>
      </right>
      <top style="medium">
        <color indexed="64"/>
      </top>
      <bottom/>
      <diagonal/>
    </border>
    <border>
      <left style="double">
        <color indexed="64"/>
      </left>
      <right/>
      <top style="medium">
        <color indexed="64"/>
      </top>
      <bottom style="dotted">
        <color indexed="64"/>
      </bottom>
      <diagonal/>
    </border>
    <border>
      <left style="medium">
        <color indexed="64"/>
      </left>
      <right style="thin">
        <color indexed="64"/>
      </right>
      <top/>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double">
        <color indexed="64"/>
      </left>
      <right/>
      <top/>
      <bottom style="dotted">
        <color indexed="64"/>
      </bottom>
      <diagonal/>
    </border>
    <border>
      <left style="thin">
        <color indexed="64"/>
      </left>
      <right style="medium">
        <color indexed="64"/>
      </right>
      <top/>
      <bottom style="dotted">
        <color indexed="64"/>
      </bottom>
      <diagonal/>
    </border>
    <border>
      <left style="double">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double">
        <color indexed="64"/>
      </left>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top/>
      <bottom style="dotted">
        <color indexed="64"/>
      </bottom>
      <diagonal/>
    </border>
    <border>
      <left style="medium">
        <color indexed="64"/>
      </left>
      <right style="thin">
        <color indexed="64"/>
      </right>
      <top/>
      <bottom style="medium">
        <color indexed="64"/>
      </bottom>
      <diagonal/>
    </border>
    <border>
      <left style="double">
        <color indexed="64"/>
      </left>
      <right/>
      <top style="dotted">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thin">
        <color indexed="64"/>
      </left>
      <right style="double">
        <color indexed="64"/>
      </right>
      <top style="medium">
        <color indexed="64"/>
      </top>
      <bottom style="dotted">
        <color indexed="64"/>
      </bottom>
      <diagonal/>
    </border>
    <border>
      <left style="thin">
        <color indexed="64"/>
      </left>
      <right style="double">
        <color indexed="64"/>
      </right>
      <top style="dotted">
        <color indexed="64"/>
      </top>
      <bottom style="dotted">
        <color indexed="64"/>
      </bottom>
      <diagonal/>
    </border>
    <border>
      <left style="double">
        <color indexed="64"/>
      </left>
      <right/>
      <top style="dotted">
        <color indexed="64"/>
      </top>
      <bottom/>
      <diagonal/>
    </border>
    <border>
      <left style="medium">
        <color indexed="64"/>
      </left>
      <right/>
      <top style="medium">
        <color indexed="64"/>
      </top>
      <bottom/>
      <diagonal/>
    </border>
    <border>
      <left style="double">
        <color indexed="64"/>
      </left>
      <right/>
      <top style="medium">
        <color indexed="64"/>
      </top>
      <bottom/>
      <diagonal/>
    </border>
    <border>
      <left/>
      <right style="thin">
        <color indexed="64"/>
      </right>
      <top/>
      <bottom style="dotted">
        <color indexed="64"/>
      </bottom>
      <diagonal/>
    </border>
    <border>
      <left style="double">
        <color indexed="64"/>
      </left>
      <right style="thin">
        <color indexed="64"/>
      </right>
      <top style="dotted">
        <color indexed="64"/>
      </top>
      <bottom style="thin">
        <color indexed="64"/>
      </bottom>
      <diagonal/>
    </border>
    <border>
      <left style="thin">
        <color indexed="64"/>
      </left>
      <right style="double">
        <color indexed="64"/>
      </right>
      <top style="thin">
        <color indexed="64"/>
      </top>
      <bottom style="dashed">
        <color indexed="64"/>
      </bottom>
      <diagonal/>
    </border>
    <border>
      <left style="double">
        <color indexed="64"/>
      </left>
      <right style="thin">
        <color indexed="64"/>
      </right>
      <top style="thin">
        <color indexed="64"/>
      </top>
      <bottom/>
      <diagonal/>
    </border>
    <border>
      <left style="thin">
        <color indexed="64"/>
      </left>
      <right style="double">
        <color indexed="64"/>
      </right>
      <top style="dashed">
        <color indexed="64"/>
      </top>
      <bottom style="dashed">
        <color indexed="64"/>
      </bottom>
      <diagonal/>
    </border>
    <border>
      <left style="double">
        <color indexed="64"/>
      </left>
      <right style="thin">
        <color indexed="64"/>
      </right>
      <top style="dotted">
        <color indexed="64"/>
      </top>
      <bottom/>
      <diagonal/>
    </border>
    <border>
      <left style="thin">
        <color indexed="64"/>
      </left>
      <right style="double">
        <color indexed="64"/>
      </right>
      <top/>
      <bottom/>
      <diagonal/>
    </border>
    <border>
      <left style="thin">
        <color indexed="64"/>
      </left>
      <right style="double">
        <color indexed="64"/>
      </right>
      <top style="dashed">
        <color indexed="64"/>
      </top>
      <bottom/>
      <diagonal/>
    </border>
    <border>
      <left style="thin">
        <color indexed="64"/>
      </left>
      <right style="double">
        <color indexed="64"/>
      </right>
      <top style="dashed">
        <color indexed="64"/>
      </top>
      <bottom style="medium">
        <color indexed="64"/>
      </bottom>
      <diagonal/>
    </border>
    <border>
      <left style="double">
        <color indexed="64"/>
      </left>
      <right style="thin">
        <color indexed="64"/>
      </right>
      <top style="dotted">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double">
        <color indexed="64"/>
      </right>
      <top style="dotted">
        <color indexed="64"/>
      </top>
      <bottom/>
      <diagonal/>
    </border>
    <border>
      <left style="thin">
        <color indexed="64"/>
      </left>
      <right style="double">
        <color indexed="64"/>
      </right>
      <top style="dotted">
        <color indexed="64"/>
      </top>
      <bottom style="medium">
        <color indexed="64"/>
      </bottom>
      <diagonal/>
    </border>
    <border>
      <left/>
      <right/>
      <top style="medium">
        <color indexed="64"/>
      </top>
      <bottom/>
      <diagonal/>
    </border>
    <border>
      <left style="thin">
        <color indexed="64"/>
      </left>
      <right style="double">
        <color indexed="64"/>
      </right>
      <top style="medium">
        <color indexed="64"/>
      </top>
      <bottom/>
      <diagonal/>
    </border>
    <border>
      <left style="double">
        <color indexed="64"/>
      </left>
      <right style="thin">
        <color indexed="64"/>
      </right>
      <top style="medium">
        <color indexed="64"/>
      </top>
      <bottom style="dotted">
        <color indexed="64"/>
      </bottom>
      <diagonal/>
    </border>
    <border>
      <left style="double">
        <color indexed="64"/>
      </left>
      <right style="thin">
        <color indexed="64"/>
      </right>
      <top style="dotted">
        <color indexed="64"/>
      </top>
      <bottom style="dotted">
        <color indexed="64"/>
      </bottom>
      <diagonal/>
    </border>
    <border>
      <left style="thin">
        <color indexed="64"/>
      </left>
      <right style="double">
        <color indexed="64"/>
      </right>
      <top style="dotted">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bottom style="dotted">
        <color indexed="64"/>
      </bottom>
      <diagonal/>
    </border>
    <border>
      <left/>
      <right/>
      <top style="dotted">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medium">
        <color indexed="64"/>
      </left>
      <right style="thin">
        <color indexed="64"/>
      </right>
      <top style="thin">
        <color indexed="64"/>
      </top>
      <bottom style="medium">
        <color indexed="64"/>
      </bottom>
      <diagonal/>
    </border>
    <border>
      <left style="medium">
        <color indexed="64"/>
      </left>
      <right/>
      <top/>
      <bottom style="dotted">
        <color indexed="64"/>
      </bottom>
      <diagonal/>
    </border>
    <border>
      <left style="medium">
        <color indexed="64"/>
      </left>
      <right style="thin">
        <color indexed="64"/>
      </right>
      <top style="medium">
        <color indexed="64"/>
      </top>
      <bottom style="dotted">
        <color indexed="64"/>
      </bottom>
      <diagonal/>
    </border>
    <border>
      <left/>
      <right style="medium">
        <color indexed="64"/>
      </right>
      <top/>
      <bottom style="dotted">
        <color indexed="64"/>
      </bottom>
      <diagonal/>
    </border>
    <border>
      <left style="medium">
        <color indexed="64"/>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diagonal/>
    </border>
    <border>
      <left style="medium">
        <color indexed="64"/>
      </left>
      <right style="medium">
        <color indexed="64"/>
      </right>
      <top/>
      <bottom style="medium">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medium">
        <color indexed="64"/>
      </left>
      <right style="thin">
        <color indexed="64"/>
      </right>
      <top/>
      <bottom style="dotted">
        <color indexed="64"/>
      </bottom>
      <diagonal/>
    </border>
    <border>
      <left/>
      <right style="medium">
        <color indexed="64"/>
      </right>
      <top style="dotted">
        <color indexed="64"/>
      </top>
      <bottom/>
      <diagonal/>
    </border>
    <border>
      <left style="medium">
        <color indexed="64"/>
      </left>
      <right style="medium">
        <color indexed="64"/>
      </right>
      <top style="dotted">
        <color indexed="64"/>
      </top>
      <bottom style="medium">
        <color indexed="64"/>
      </bottom>
      <diagonal/>
    </border>
    <border>
      <left style="medium">
        <color indexed="64"/>
      </left>
      <right style="thin">
        <color indexed="64"/>
      </right>
      <top style="dotted">
        <color indexed="64"/>
      </top>
      <bottom style="medium">
        <color indexed="8"/>
      </bottom>
      <diagonal/>
    </border>
    <border>
      <left style="thin">
        <color indexed="64"/>
      </left>
      <right style="medium">
        <color indexed="64"/>
      </right>
      <top/>
      <bottom style="medium">
        <color indexed="8"/>
      </bottom>
      <diagonal/>
    </border>
    <border>
      <left/>
      <right style="medium">
        <color indexed="64"/>
      </right>
      <top style="dotted">
        <color indexed="64"/>
      </top>
      <bottom style="medium">
        <color indexed="8"/>
      </bottom>
      <diagonal/>
    </border>
    <border>
      <left style="medium">
        <color indexed="64"/>
      </left>
      <right/>
      <top style="medium">
        <color indexed="64"/>
      </top>
      <bottom style="dotted">
        <color indexed="8"/>
      </bottom>
      <diagonal/>
    </border>
    <border>
      <left/>
      <right style="thin">
        <color indexed="64"/>
      </right>
      <top style="medium">
        <color indexed="64"/>
      </top>
      <bottom style="dotted">
        <color indexed="8"/>
      </bottom>
      <diagonal/>
    </border>
    <border>
      <left style="thin">
        <color indexed="64"/>
      </left>
      <right/>
      <top style="medium">
        <color indexed="64"/>
      </top>
      <bottom style="dotted">
        <color indexed="8"/>
      </bottom>
      <diagonal/>
    </border>
    <border>
      <left style="medium">
        <color indexed="64"/>
      </left>
      <right style="thin">
        <color indexed="64"/>
      </right>
      <top style="medium">
        <color indexed="64"/>
      </top>
      <bottom style="dotted">
        <color indexed="8"/>
      </bottom>
      <diagonal/>
    </border>
    <border>
      <left style="thin">
        <color indexed="64"/>
      </left>
      <right style="medium">
        <color indexed="64"/>
      </right>
      <top style="medium">
        <color indexed="64"/>
      </top>
      <bottom style="dotted">
        <color indexed="8"/>
      </bottom>
      <diagonal/>
    </border>
    <border>
      <left/>
      <right style="medium">
        <color indexed="64"/>
      </right>
      <top style="medium">
        <color indexed="64"/>
      </top>
      <bottom style="dotted">
        <color indexed="8"/>
      </bottom>
      <diagonal/>
    </border>
    <border>
      <left style="medium">
        <color indexed="64"/>
      </left>
      <right/>
      <top style="dotted">
        <color indexed="64"/>
      </top>
      <bottom style="medium">
        <color indexed="8"/>
      </bottom>
      <diagonal/>
    </border>
    <border>
      <left/>
      <right style="thin">
        <color indexed="64"/>
      </right>
      <top style="dotted">
        <color indexed="64"/>
      </top>
      <bottom style="medium">
        <color indexed="8"/>
      </bottom>
      <diagonal/>
    </border>
    <border>
      <left style="thin">
        <color indexed="64"/>
      </left>
      <right/>
      <top style="dotted">
        <color indexed="64"/>
      </top>
      <bottom style="medium">
        <color indexed="8"/>
      </bottom>
      <diagonal/>
    </border>
    <border>
      <left/>
      <right style="medium">
        <color indexed="8"/>
      </right>
      <top style="dotted">
        <color indexed="64"/>
      </top>
      <bottom style="medium">
        <color indexed="8"/>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dotted">
        <color indexed="64"/>
      </top>
      <bottom/>
      <diagonal/>
    </border>
    <border>
      <left/>
      <right style="medium">
        <color indexed="8"/>
      </right>
      <top style="dotted">
        <color indexed="8"/>
      </top>
      <bottom style="dotted">
        <color indexed="8"/>
      </bottom>
      <diagonal/>
    </border>
    <border>
      <left/>
      <right style="medium">
        <color indexed="8"/>
      </right>
      <top style="dotted">
        <color indexed="8"/>
      </top>
      <bottom style="medium">
        <color indexed="64"/>
      </bottom>
      <diagonal/>
    </border>
    <border>
      <left style="medium">
        <color indexed="8"/>
      </left>
      <right/>
      <top style="dotted">
        <color indexed="8"/>
      </top>
      <bottom style="medium">
        <color indexed="64"/>
      </bottom>
      <diagonal/>
    </border>
    <border>
      <left/>
      <right style="medium">
        <color indexed="8"/>
      </right>
      <top style="medium">
        <color indexed="64"/>
      </top>
      <bottom/>
      <diagonal/>
    </border>
    <border>
      <left style="medium">
        <color indexed="8"/>
      </left>
      <right/>
      <top style="dotted">
        <color indexed="8"/>
      </top>
      <bottom style="dotted">
        <color indexed="8"/>
      </bottom>
      <diagonal/>
    </border>
    <border>
      <left style="medium">
        <color indexed="64"/>
      </left>
      <right style="thin">
        <color indexed="64"/>
      </right>
      <top style="dotted">
        <color indexed="64"/>
      </top>
      <bottom/>
      <diagonal/>
    </border>
    <border>
      <left style="medium">
        <color indexed="64"/>
      </left>
      <right/>
      <top style="dotted">
        <color indexed="64"/>
      </top>
      <bottom style="dashed">
        <color indexed="64"/>
      </bottom>
      <diagonal/>
    </border>
    <border>
      <left/>
      <right/>
      <top style="dotted">
        <color indexed="64"/>
      </top>
      <bottom style="dashed">
        <color indexed="64"/>
      </bottom>
      <diagonal/>
    </border>
    <border>
      <left style="medium">
        <color indexed="64"/>
      </left>
      <right style="medium">
        <color indexed="64"/>
      </right>
      <top style="dotted">
        <color indexed="64"/>
      </top>
      <bottom style="dashed">
        <color indexed="64"/>
      </bottom>
      <diagonal/>
    </border>
    <border>
      <left style="medium">
        <color indexed="64"/>
      </left>
      <right style="thin">
        <color indexed="64"/>
      </right>
      <top style="dotted">
        <color indexed="64"/>
      </top>
      <bottom style="dashed">
        <color indexed="64"/>
      </bottom>
      <diagonal/>
    </border>
    <border>
      <left style="thin">
        <color indexed="64"/>
      </left>
      <right style="medium">
        <color indexed="64"/>
      </right>
      <top style="dotted">
        <color indexed="64"/>
      </top>
      <bottom style="dashed">
        <color indexed="64"/>
      </bottom>
      <diagonal/>
    </border>
    <border>
      <left/>
      <right style="medium">
        <color indexed="64"/>
      </right>
      <top style="dotted">
        <color indexed="64"/>
      </top>
      <bottom style="dashed">
        <color indexed="64"/>
      </bottom>
      <diagonal/>
    </border>
    <border>
      <left style="medium">
        <color indexed="8"/>
      </left>
      <right style="medium">
        <color indexed="64"/>
      </right>
      <top style="medium">
        <color indexed="64"/>
      </top>
      <bottom style="dotted">
        <color indexed="8"/>
      </bottom>
      <diagonal/>
    </border>
    <border>
      <left style="medium">
        <color indexed="8"/>
      </left>
      <right style="medium">
        <color indexed="64"/>
      </right>
      <top style="dotted">
        <color indexed="8"/>
      </top>
      <bottom style="dotted">
        <color indexed="8"/>
      </bottom>
      <diagonal/>
    </border>
    <border>
      <left style="medium">
        <color indexed="8"/>
      </left>
      <right style="medium">
        <color indexed="64"/>
      </right>
      <top style="dotted">
        <color indexed="8"/>
      </top>
      <bottom style="medium">
        <color indexed="64"/>
      </bottom>
      <diagonal/>
    </border>
    <border>
      <left style="medium">
        <color indexed="8"/>
      </left>
      <right style="thin">
        <color indexed="8"/>
      </right>
      <top style="medium">
        <color indexed="64"/>
      </top>
      <bottom/>
      <diagonal/>
    </border>
    <border>
      <left style="medium">
        <color indexed="8"/>
      </left>
      <right style="thin">
        <color indexed="8"/>
      </right>
      <top style="dotted">
        <color indexed="8"/>
      </top>
      <bottom style="dotted">
        <color indexed="8"/>
      </bottom>
      <diagonal/>
    </border>
    <border>
      <left style="medium">
        <color indexed="8"/>
      </left>
      <right style="thin">
        <color indexed="8"/>
      </right>
      <top style="dotted">
        <color indexed="8"/>
      </top>
      <bottom style="medium">
        <color indexed="64"/>
      </bottom>
      <diagonal/>
    </border>
    <border>
      <left/>
      <right style="thin">
        <color indexed="64"/>
      </right>
      <top style="medium">
        <color indexed="64"/>
      </top>
      <bottom/>
      <diagonal/>
    </border>
    <border diagonalDown="1">
      <left style="thin">
        <color indexed="64"/>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thin">
        <color indexed="64"/>
      </left>
      <right/>
      <top/>
      <bottom/>
      <diagonal style="thin">
        <color indexed="64"/>
      </diagonal>
    </border>
    <border diagonalDown="1">
      <left/>
      <right style="thin">
        <color indexed="64"/>
      </right>
      <top/>
      <bottom/>
      <diagonal style="thin">
        <color indexed="64"/>
      </diagonal>
    </border>
    <border diagonalDown="1">
      <left style="thin">
        <color indexed="64"/>
      </left>
      <right/>
      <top/>
      <bottom style="medium">
        <color indexed="64"/>
      </bottom>
      <diagonal style="thin">
        <color indexed="64"/>
      </diagonal>
    </border>
    <border diagonalDown="1">
      <left/>
      <right style="thin">
        <color indexed="64"/>
      </right>
      <top/>
      <bottom style="medium">
        <color indexed="64"/>
      </bottom>
      <diagonal style="thin">
        <color indexed="64"/>
      </diagonal>
    </border>
    <border>
      <left style="medium">
        <color indexed="64"/>
      </left>
      <right/>
      <top style="thin">
        <color indexed="64"/>
      </top>
      <bottom style="dotted">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49">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5" fillId="0" borderId="0" applyNumberFormat="0" applyFill="0" applyBorder="0" applyAlignment="0" applyProtection="0"/>
    <xf numFmtId="0" fontId="6" fillId="20" borderId="1" applyNumberFormat="0" applyAlignment="0" applyProtection="0"/>
    <xf numFmtId="0" fontId="4" fillId="21" borderId="0" applyNumberFormat="0" applyBorder="0" applyAlignment="0" applyProtection="0"/>
    <xf numFmtId="9" fontId="38" fillId="0" borderId="0" applyFont="0" applyFill="0" applyBorder="0" applyAlignment="0" applyProtection="0"/>
    <xf numFmtId="0" fontId="41" fillId="22" borderId="2" applyNumberFormat="0" applyFont="0" applyAlignment="0" applyProtection="0"/>
    <xf numFmtId="0" fontId="41" fillId="22" borderId="2" applyNumberFormat="0" applyFont="0" applyAlignment="0" applyProtection="0"/>
    <xf numFmtId="0" fontId="38" fillId="22" borderId="2" applyNumberFormat="0" applyFont="0" applyAlignment="0" applyProtection="0"/>
    <xf numFmtId="0" fontId="7" fillId="0" borderId="3" applyNumberFormat="0" applyFill="0" applyAlignment="0" applyProtection="0"/>
    <xf numFmtId="0" fontId="10" fillId="3" borderId="0" applyNumberFormat="0" applyBorder="0" applyAlignment="0" applyProtection="0"/>
    <xf numFmtId="0" fontId="15" fillId="23" borderId="4" applyNumberFormat="0" applyAlignment="0" applyProtection="0"/>
    <xf numFmtId="0" fontId="17" fillId="0" borderId="0" applyNumberFormat="0" applyFill="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18" fillId="0" borderId="8" applyNumberFormat="0" applyFill="0" applyAlignment="0" applyProtection="0"/>
    <xf numFmtId="0" fontId="9" fillId="23" borderId="9" applyNumberFormat="0" applyAlignment="0" applyProtection="0"/>
    <xf numFmtId="0" fontId="16" fillId="0" borderId="0" applyNumberFormat="0" applyFill="0" applyBorder="0" applyAlignment="0" applyProtection="0"/>
    <xf numFmtId="0" fontId="8" fillId="7" borderId="4" applyNumberFormat="0" applyAlignment="0" applyProtection="0"/>
    <xf numFmtId="0" fontId="41" fillId="0" borderId="0"/>
    <xf numFmtId="0" fontId="38" fillId="0" borderId="0">
      <alignment vertical="center"/>
    </xf>
    <xf numFmtId="0" fontId="41" fillId="0" borderId="0"/>
    <xf numFmtId="0" fontId="41" fillId="0" borderId="0"/>
    <xf numFmtId="0" fontId="11" fillId="4" borderId="0" applyNumberFormat="0" applyBorder="0" applyAlignment="0" applyProtection="0"/>
  </cellStyleXfs>
  <cellXfs count="660">
    <xf numFmtId="0" fontId="0" fillId="0" borderId="0" xfId="0" applyAlignment="1"/>
    <xf numFmtId="0" fontId="0" fillId="0" borderId="0" xfId="0" applyAlignment="1">
      <alignment vertical="center" shrinkToFit="1"/>
    </xf>
    <xf numFmtId="0" fontId="0" fillId="0" borderId="0" xfId="0" applyAlignment="1">
      <alignment vertical="center"/>
    </xf>
    <xf numFmtId="0" fontId="0" fillId="0" borderId="0" xfId="0" applyAlignment="1">
      <alignment horizontal="right" vertical="center" shrinkToFit="1"/>
    </xf>
    <xf numFmtId="176" fontId="0" fillId="0" borderId="0" xfId="0" applyNumberFormat="1" applyAlignment="1">
      <alignment horizontal="center" vertical="center" shrinkToFit="1"/>
    </xf>
    <xf numFmtId="177" fontId="0" fillId="0" borderId="0" xfId="0" applyNumberFormat="1" applyAlignment="1">
      <alignment horizontal="center" vertical="center" shrinkToFit="1"/>
    </xf>
    <xf numFmtId="178" fontId="0" fillId="0" borderId="0" xfId="0" applyNumberFormat="1" applyAlignment="1">
      <alignment horizontal="center" vertical="center" shrinkToFit="1"/>
    </xf>
    <xf numFmtId="176" fontId="0" fillId="0" borderId="10" xfId="0" applyNumberFormat="1" applyBorder="1" applyAlignment="1">
      <alignment horizontal="center" vertical="center" shrinkToFit="1"/>
    </xf>
    <xf numFmtId="177" fontId="0" fillId="0" borderId="10" xfId="0" applyNumberFormat="1" applyBorder="1" applyAlignment="1">
      <alignment horizontal="center" vertical="center" shrinkToFit="1"/>
    </xf>
    <xf numFmtId="177" fontId="0" fillId="0" borderId="11" xfId="0" applyNumberFormat="1" applyBorder="1" applyAlignment="1">
      <alignment horizontal="center" vertical="center" shrinkToFit="1"/>
    </xf>
    <xf numFmtId="176" fontId="0" fillId="0" borderId="12" xfId="0" applyNumberFormat="1" applyBorder="1" applyAlignment="1">
      <alignment horizontal="center" vertical="center" shrinkToFit="1"/>
    </xf>
    <xf numFmtId="177" fontId="0" fillId="0" borderId="12" xfId="0" applyNumberFormat="1" applyBorder="1" applyAlignment="1">
      <alignment horizontal="center" vertical="center" shrinkToFit="1"/>
    </xf>
    <xf numFmtId="177" fontId="0" fillId="0" borderId="13" xfId="0" applyNumberFormat="1" applyBorder="1" applyAlignment="1">
      <alignment horizontal="center" vertical="center" shrinkToFit="1"/>
    </xf>
    <xf numFmtId="178" fontId="1" fillId="0" borderId="14" xfId="0" applyNumberFormat="1" applyFont="1" applyBorder="1" applyAlignment="1">
      <alignment horizontal="center" vertical="center" shrinkToFit="1"/>
    </xf>
    <xf numFmtId="177" fontId="0" fillId="0" borderId="15" xfId="0" applyNumberFormat="1" applyBorder="1" applyAlignment="1">
      <alignment horizontal="center" vertical="center" shrinkToFit="1"/>
    </xf>
    <xf numFmtId="0" fontId="0" fillId="0" borderId="16" xfId="0" applyBorder="1" applyAlignment="1">
      <alignment horizontal="right" vertical="center" shrinkToFit="1"/>
    </xf>
    <xf numFmtId="0" fontId="19" fillId="0" borderId="17" xfId="0" applyFont="1" applyBorder="1" applyAlignment="1">
      <alignment vertical="center"/>
    </xf>
    <xf numFmtId="177" fontId="0" fillId="0" borderId="18" xfId="0" applyNumberFormat="1" applyBorder="1" applyAlignment="1">
      <alignment horizontal="center" vertical="center" shrinkToFit="1"/>
    </xf>
    <xf numFmtId="177" fontId="0" fillId="0" borderId="19" xfId="0" applyNumberFormat="1" applyBorder="1" applyAlignment="1">
      <alignment horizontal="center" vertical="center" shrinkToFit="1"/>
    </xf>
    <xf numFmtId="178" fontId="1" fillId="0" borderId="17" xfId="0" applyNumberFormat="1" applyFont="1" applyBorder="1" applyAlignment="1">
      <alignment horizontal="center" vertical="center" shrinkToFit="1"/>
    </xf>
    <xf numFmtId="177" fontId="0" fillId="0" borderId="20" xfId="0" applyNumberFormat="1" applyBorder="1" applyAlignment="1">
      <alignment horizontal="center" vertical="center" shrinkToFit="1"/>
    </xf>
    <xf numFmtId="0" fontId="0" fillId="0" borderId="21" xfId="0" applyBorder="1" applyAlignment="1">
      <alignment horizontal="right" vertical="center" shrinkToFit="1"/>
    </xf>
    <xf numFmtId="0" fontId="19" fillId="0" borderId="22" xfId="0" applyFont="1" applyBorder="1" applyAlignment="1">
      <alignment vertical="center"/>
    </xf>
    <xf numFmtId="177" fontId="0" fillId="0" borderId="23" xfId="0" applyNumberFormat="1" applyBorder="1" applyAlignment="1">
      <alignment horizontal="center" vertical="center" shrinkToFit="1"/>
    </xf>
    <xf numFmtId="177" fontId="0" fillId="0" borderId="24" xfId="0" applyNumberFormat="1" applyBorder="1" applyAlignment="1">
      <alignment horizontal="center" vertical="center" shrinkToFit="1"/>
    </xf>
    <xf numFmtId="178" fontId="1" fillId="0" borderId="22" xfId="0" applyNumberFormat="1" applyFont="1" applyBorder="1" applyAlignment="1">
      <alignment horizontal="center" vertical="center" shrinkToFit="1"/>
    </xf>
    <xf numFmtId="177" fontId="0" fillId="0" borderId="25" xfId="0" applyNumberFormat="1" applyBorder="1" applyAlignment="1">
      <alignment horizontal="center" vertical="center" shrinkToFit="1"/>
    </xf>
    <xf numFmtId="0" fontId="0" fillId="0" borderId="26" xfId="0" applyBorder="1" applyAlignment="1">
      <alignment horizontal="right" vertical="center" shrinkToFit="1"/>
    </xf>
    <xf numFmtId="0" fontId="19" fillId="0" borderId="27" xfId="0" applyFont="1" applyBorder="1" applyAlignment="1">
      <alignment vertical="center"/>
    </xf>
    <xf numFmtId="177" fontId="0" fillId="0" borderId="28" xfId="0" applyNumberFormat="1" applyBorder="1" applyAlignment="1">
      <alignment horizontal="center" vertical="center" shrinkToFit="1"/>
    </xf>
    <xf numFmtId="177" fontId="0" fillId="0" borderId="29" xfId="0" applyNumberFormat="1" applyBorder="1" applyAlignment="1">
      <alignment horizontal="center" vertical="center" shrinkToFit="1"/>
    </xf>
    <xf numFmtId="178" fontId="1" fillId="0" borderId="27" xfId="0" applyNumberFormat="1" applyFont="1" applyBorder="1" applyAlignment="1">
      <alignment horizontal="center" vertical="center" shrinkToFit="1"/>
    </xf>
    <xf numFmtId="177" fontId="0" fillId="0" borderId="30" xfId="0" applyNumberFormat="1" applyBorder="1" applyAlignment="1">
      <alignment horizontal="center" vertical="center" shrinkToFit="1"/>
    </xf>
    <xf numFmtId="0" fontId="0" fillId="0" borderId="31" xfId="0" applyBorder="1" applyAlignment="1">
      <alignment horizontal="right" vertical="center" shrinkToFit="1"/>
    </xf>
    <xf numFmtId="0" fontId="19" fillId="0" borderId="32" xfId="0" applyFont="1" applyBorder="1" applyAlignment="1">
      <alignment vertical="center"/>
    </xf>
    <xf numFmtId="177" fontId="0" fillId="0" borderId="33" xfId="0" applyNumberFormat="1" applyBorder="1" applyAlignment="1">
      <alignment horizontal="center" vertical="center" shrinkToFit="1"/>
    </xf>
    <xf numFmtId="177" fontId="0" fillId="0" borderId="34" xfId="0" applyNumberFormat="1" applyBorder="1" applyAlignment="1">
      <alignment horizontal="center" vertical="center" shrinkToFit="1"/>
    </xf>
    <xf numFmtId="178" fontId="1" fillId="0" borderId="32" xfId="0" applyNumberFormat="1" applyFont="1" applyBorder="1" applyAlignment="1">
      <alignment horizontal="center" vertical="center" shrinkToFit="1"/>
    </xf>
    <xf numFmtId="177" fontId="0" fillId="0" borderId="35" xfId="0" applyNumberFormat="1" applyBorder="1" applyAlignment="1">
      <alignment horizontal="center" vertical="center" shrinkToFit="1"/>
    </xf>
    <xf numFmtId="0" fontId="0" fillId="0" borderId="36" xfId="0" applyBorder="1" applyAlignment="1">
      <alignment horizontal="right" vertical="center" shrinkToFit="1"/>
    </xf>
    <xf numFmtId="0" fontId="19" fillId="0" borderId="37" xfId="0" applyFont="1" applyBorder="1" applyAlignment="1">
      <alignment vertical="center"/>
    </xf>
    <xf numFmtId="177" fontId="0" fillId="0" borderId="38" xfId="0" applyNumberFormat="1" applyBorder="1" applyAlignment="1">
      <alignment horizontal="center" vertical="center" shrinkToFit="1"/>
    </xf>
    <xf numFmtId="177" fontId="0" fillId="0" borderId="39" xfId="0" applyNumberFormat="1" applyBorder="1" applyAlignment="1">
      <alignment horizontal="center" vertical="center" shrinkToFit="1"/>
    </xf>
    <xf numFmtId="178" fontId="1" fillId="0" borderId="37" xfId="0" applyNumberFormat="1" applyFont="1" applyBorder="1" applyAlignment="1">
      <alignment horizontal="center" vertical="center" shrinkToFit="1"/>
    </xf>
    <xf numFmtId="177" fontId="0" fillId="0" borderId="40" xfId="0" applyNumberFormat="1" applyBorder="1" applyAlignment="1">
      <alignment horizontal="center" vertical="center" shrinkToFit="1"/>
    </xf>
    <xf numFmtId="0" fontId="0" fillId="0" borderId="41" xfId="0" applyBorder="1" applyAlignment="1">
      <alignment horizontal="right" vertical="center" shrinkToFit="1"/>
    </xf>
    <xf numFmtId="0" fontId="19" fillId="0" borderId="42" xfId="0" applyFont="1" applyBorder="1" applyAlignment="1">
      <alignment vertical="center"/>
    </xf>
    <xf numFmtId="177" fontId="0" fillId="0" borderId="43" xfId="0" applyNumberFormat="1" applyBorder="1" applyAlignment="1">
      <alignment horizontal="center" vertical="center" shrinkToFit="1"/>
    </xf>
    <xf numFmtId="177" fontId="0" fillId="0" borderId="44" xfId="0" applyNumberFormat="1" applyBorder="1" applyAlignment="1">
      <alignment horizontal="center" vertical="center" shrinkToFit="1"/>
    </xf>
    <xf numFmtId="178" fontId="1" fillId="0" borderId="42" xfId="0" applyNumberFormat="1" applyFont="1" applyBorder="1" applyAlignment="1">
      <alignment horizontal="center" vertical="center" shrinkToFit="1"/>
    </xf>
    <xf numFmtId="177" fontId="0" fillId="0" borderId="45" xfId="0" applyNumberFormat="1" applyBorder="1" applyAlignment="1">
      <alignment horizontal="center" vertical="center" shrinkToFit="1"/>
    </xf>
    <xf numFmtId="0" fontId="0" fillId="0" borderId="46" xfId="0" applyBorder="1" applyAlignment="1">
      <alignment horizontal="right" vertical="center" shrinkToFit="1"/>
    </xf>
    <xf numFmtId="0" fontId="19" fillId="0" borderId="47" xfId="0" applyFont="1" applyBorder="1" applyAlignment="1">
      <alignment vertical="center"/>
    </xf>
    <xf numFmtId="177" fontId="0" fillId="0" borderId="48" xfId="0" applyNumberFormat="1" applyBorder="1" applyAlignment="1">
      <alignment horizontal="center" vertical="center" shrinkToFit="1"/>
    </xf>
    <xf numFmtId="177" fontId="0" fillId="0" borderId="49" xfId="0" applyNumberFormat="1" applyBorder="1" applyAlignment="1">
      <alignment horizontal="center" vertical="center" shrinkToFit="1"/>
    </xf>
    <xf numFmtId="178" fontId="1" fillId="0" borderId="47" xfId="0" applyNumberFormat="1" applyFont="1" applyBorder="1" applyAlignment="1">
      <alignment horizontal="center" vertical="center" shrinkToFit="1"/>
    </xf>
    <xf numFmtId="177" fontId="0" fillId="0" borderId="50" xfId="0" applyNumberFormat="1" applyBorder="1" applyAlignment="1">
      <alignment horizontal="center" vertical="center" shrinkToFit="1"/>
    </xf>
    <xf numFmtId="179" fontId="0" fillId="0" borderId="51" xfId="0" applyNumberFormat="1" applyBorder="1" applyAlignment="1">
      <alignment horizontal="right" vertical="center" shrinkToFit="1"/>
    </xf>
    <xf numFmtId="180" fontId="0" fillId="0" borderId="52" xfId="0" applyNumberFormat="1" applyBorder="1" applyAlignment="1">
      <alignment horizontal="right" vertical="center" shrinkToFit="1"/>
    </xf>
    <xf numFmtId="177" fontId="0" fillId="0" borderId="53" xfId="0" applyNumberFormat="1" applyBorder="1" applyAlignment="1">
      <alignment horizontal="center" vertical="center" shrinkToFit="1"/>
    </xf>
    <xf numFmtId="177" fontId="0" fillId="0" borderId="51" xfId="0" applyNumberFormat="1" applyBorder="1" applyAlignment="1">
      <alignment horizontal="center" vertical="center" shrinkToFit="1"/>
    </xf>
    <xf numFmtId="178" fontId="1" fillId="0" borderId="52" xfId="0" applyNumberFormat="1" applyFont="1" applyBorder="1" applyAlignment="1">
      <alignment horizontal="center" vertical="center" shrinkToFit="1"/>
    </xf>
    <xf numFmtId="177" fontId="0" fillId="0" borderId="54" xfId="0" applyNumberFormat="1" applyBorder="1" applyAlignment="1">
      <alignment horizontal="center" vertical="center" shrinkToFit="1"/>
    </xf>
    <xf numFmtId="179" fontId="0" fillId="0" borderId="55" xfId="0" applyNumberFormat="1" applyBorder="1" applyAlignment="1">
      <alignment horizontal="right" vertical="center" shrinkToFit="1"/>
    </xf>
    <xf numFmtId="180" fontId="0" fillId="0" borderId="56" xfId="0" applyNumberFormat="1" applyBorder="1" applyAlignment="1">
      <alignment horizontal="right" vertical="center" shrinkToFit="1"/>
    </xf>
    <xf numFmtId="177" fontId="0" fillId="0" borderId="57" xfId="0" applyNumberFormat="1" applyBorder="1" applyAlignment="1">
      <alignment horizontal="center" vertical="center" shrinkToFit="1"/>
    </xf>
    <xf numFmtId="177" fontId="0" fillId="0" borderId="55" xfId="0" applyNumberFormat="1" applyBorder="1" applyAlignment="1">
      <alignment horizontal="center" vertical="center" shrinkToFit="1"/>
    </xf>
    <xf numFmtId="178" fontId="1" fillId="0" borderId="56" xfId="0" applyNumberFormat="1" applyFont="1" applyBorder="1" applyAlignment="1">
      <alignment horizontal="center" vertical="center" shrinkToFit="1"/>
    </xf>
    <xf numFmtId="177" fontId="0" fillId="0" borderId="58" xfId="0" applyNumberFormat="1" applyBorder="1" applyAlignment="1">
      <alignment horizontal="center" vertical="center" shrinkToFit="1"/>
    </xf>
    <xf numFmtId="179" fontId="0" fillId="0" borderId="59" xfId="0" applyNumberFormat="1" applyBorder="1" applyAlignment="1">
      <alignment horizontal="right" vertical="center" shrinkToFit="1"/>
    </xf>
    <xf numFmtId="180" fontId="0" fillId="0" borderId="60" xfId="0" applyNumberFormat="1" applyBorder="1" applyAlignment="1">
      <alignment horizontal="right" vertical="center" shrinkToFit="1"/>
    </xf>
    <xf numFmtId="177" fontId="0" fillId="0" borderId="61" xfId="0" applyNumberFormat="1" applyBorder="1" applyAlignment="1">
      <alignment horizontal="center" vertical="center" shrinkToFit="1"/>
    </xf>
    <xf numFmtId="177" fontId="0" fillId="0" borderId="59" xfId="0" applyNumberFormat="1" applyBorder="1" applyAlignment="1">
      <alignment horizontal="center" vertical="center" shrinkToFit="1"/>
    </xf>
    <xf numFmtId="178" fontId="1" fillId="0" borderId="60" xfId="0" applyNumberFormat="1" applyFont="1" applyBorder="1" applyAlignment="1">
      <alignment horizontal="center" vertical="center" shrinkToFit="1"/>
    </xf>
    <xf numFmtId="177" fontId="0" fillId="0" borderId="62" xfId="0" applyNumberFormat="1" applyBorder="1" applyAlignment="1">
      <alignment horizontal="center" vertical="center" shrinkToFit="1"/>
    </xf>
    <xf numFmtId="179" fontId="0" fillId="0" borderId="63" xfId="0" applyNumberFormat="1" applyBorder="1" applyAlignment="1">
      <alignment horizontal="right" vertical="center" shrinkToFit="1"/>
    </xf>
    <xf numFmtId="180" fontId="0" fillId="0" borderId="64" xfId="0" applyNumberFormat="1" applyBorder="1" applyAlignment="1">
      <alignment horizontal="right" vertical="center" shrinkToFit="1"/>
    </xf>
    <xf numFmtId="177" fontId="0" fillId="0" borderId="65" xfId="0" applyNumberFormat="1" applyBorder="1" applyAlignment="1">
      <alignment horizontal="center" vertical="center" shrinkToFit="1"/>
    </xf>
    <xf numFmtId="177" fontId="0" fillId="0" borderId="63" xfId="0" applyNumberFormat="1" applyBorder="1" applyAlignment="1">
      <alignment horizontal="center" vertical="center" shrinkToFit="1"/>
    </xf>
    <xf numFmtId="178" fontId="1" fillId="0" borderId="64" xfId="0" applyNumberFormat="1" applyFont="1" applyBorder="1" applyAlignment="1">
      <alignment horizontal="center" vertical="center" shrinkToFit="1"/>
    </xf>
    <xf numFmtId="177" fontId="0" fillId="0" borderId="66" xfId="0" applyNumberFormat="1" applyBorder="1" applyAlignment="1">
      <alignment horizontal="center" vertical="center" shrinkToFit="1"/>
    </xf>
    <xf numFmtId="179" fontId="0" fillId="0" borderId="67" xfId="0" applyNumberFormat="1" applyBorder="1" applyAlignment="1">
      <alignment horizontal="right" vertical="center" shrinkToFit="1"/>
    </xf>
    <xf numFmtId="180" fontId="0" fillId="0" borderId="68" xfId="0" applyNumberFormat="1" applyBorder="1" applyAlignment="1">
      <alignment horizontal="right" vertical="center" shrinkToFit="1"/>
    </xf>
    <xf numFmtId="177" fontId="0" fillId="0" borderId="69" xfId="0" applyNumberFormat="1" applyBorder="1" applyAlignment="1">
      <alignment horizontal="center" vertical="center" shrinkToFit="1"/>
    </xf>
    <xf numFmtId="177" fontId="0" fillId="0" borderId="67" xfId="0" applyNumberFormat="1" applyBorder="1" applyAlignment="1">
      <alignment horizontal="center" vertical="center" shrinkToFit="1"/>
    </xf>
    <xf numFmtId="178" fontId="1" fillId="0" borderId="68" xfId="0" applyNumberFormat="1" applyFont="1" applyBorder="1" applyAlignment="1">
      <alignment horizontal="center" vertical="center" shrinkToFit="1"/>
    </xf>
    <xf numFmtId="177" fontId="0" fillId="0" borderId="70" xfId="0" applyNumberFormat="1" applyBorder="1" applyAlignment="1">
      <alignment horizontal="center" vertical="center" shrinkToFit="1"/>
    </xf>
    <xf numFmtId="0" fontId="20" fillId="0" borderId="0" xfId="0" applyFont="1" applyAlignment="1">
      <alignment horizontal="center" vertical="center"/>
    </xf>
    <xf numFmtId="0" fontId="20" fillId="0" borderId="0" xfId="0" applyFont="1" applyAlignment="1">
      <alignment vertical="center"/>
    </xf>
    <xf numFmtId="0" fontId="20" fillId="0" borderId="0" xfId="0" applyFont="1" applyAlignment="1">
      <alignment horizontal="right" vertical="center"/>
    </xf>
    <xf numFmtId="0" fontId="0" fillId="0" borderId="0" xfId="0" applyAlignment="1">
      <alignment horizontal="right" vertical="center"/>
    </xf>
    <xf numFmtId="177" fontId="0" fillId="0" borderId="0" xfId="0" applyNumberFormat="1" applyAlignment="1">
      <alignment vertical="center"/>
    </xf>
    <xf numFmtId="0" fontId="0" fillId="0" borderId="0" xfId="0" applyAlignment="1">
      <alignment horizontal="center" vertical="center"/>
    </xf>
    <xf numFmtId="181" fontId="0" fillId="0" borderId="0" xfId="0" applyNumberFormat="1" applyAlignment="1">
      <alignment vertical="center"/>
    </xf>
    <xf numFmtId="181" fontId="0" fillId="0" borderId="0" xfId="0" applyNumberFormat="1" applyAlignment="1">
      <alignment horizontal="left" vertical="center"/>
    </xf>
    <xf numFmtId="182" fontId="0" fillId="0" borderId="71" xfId="0" applyNumberFormat="1" applyBorder="1" applyAlignment="1">
      <alignment horizontal="right" vertical="center" shrinkToFit="1"/>
    </xf>
    <xf numFmtId="182" fontId="0" fillId="0" borderId="72" xfId="0" applyNumberFormat="1" applyBorder="1" applyAlignment="1">
      <alignment horizontal="right" vertical="center" shrinkToFit="1"/>
    </xf>
    <xf numFmtId="182" fontId="0" fillId="0" borderId="73" xfId="0" applyNumberFormat="1" applyBorder="1" applyAlignment="1">
      <alignment horizontal="right" vertical="center" shrinkToFit="1"/>
    </xf>
    <xf numFmtId="0" fontId="41" fillId="0" borderId="0" xfId="46" applyBorder="1" applyAlignment="1">
      <alignment vertical="center"/>
    </xf>
    <xf numFmtId="0" fontId="41" fillId="0" borderId="0" xfId="46" applyAlignment="1">
      <alignment vertical="center" shrinkToFit="1"/>
    </xf>
    <xf numFmtId="0" fontId="41" fillId="0" borderId="0" xfId="46" applyAlignment="1">
      <alignment vertical="center"/>
    </xf>
    <xf numFmtId="176" fontId="41" fillId="0" borderId="0" xfId="46" applyNumberFormat="1" applyAlignment="1">
      <alignment horizontal="center" vertical="center" shrinkToFit="1"/>
    </xf>
    <xf numFmtId="177" fontId="41" fillId="0" borderId="0" xfId="46" applyNumberFormat="1" applyAlignment="1">
      <alignment horizontal="center" vertical="center" shrinkToFit="1"/>
    </xf>
    <xf numFmtId="178" fontId="41" fillId="0" borderId="0" xfId="46" applyNumberFormat="1" applyAlignment="1">
      <alignment horizontal="center" vertical="center" shrinkToFit="1"/>
    </xf>
    <xf numFmtId="0" fontId="21" fillId="0" borderId="0" xfId="46" applyFont="1" applyBorder="1" applyAlignment="1">
      <alignment vertical="center"/>
    </xf>
    <xf numFmtId="0" fontId="22" fillId="0" borderId="0" xfId="46" applyFont="1" applyAlignment="1">
      <alignment horizontal="center" vertical="center" shrinkToFit="1"/>
    </xf>
    <xf numFmtId="0" fontId="21" fillId="0" borderId="0" xfId="46" applyFont="1" applyAlignment="1">
      <alignment vertical="center"/>
    </xf>
    <xf numFmtId="0" fontId="21" fillId="0" borderId="74" xfId="46" applyFont="1" applyBorder="1" applyAlignment="1">
      <alignment vertical="center"/>
    </xf>
    <xf numFmtId="177" fontId="24" fillId="0" borderId="10" xfId="46" applyNumberFormat="1" applyFont="1" applyBorder="1" applyAlignment="1">
      <alignment horizontal="center" shrinkToFit="1"/>
    </xf>
    <xf numFmtId="176" fontId="24" fillId="0" borderId="75" xfId="46" applyNumberFormat="1" applyFont="1" applyBorder="1" applyAlignment="1">
      <alignment horizontal="center" shrinkToFit="1"/>
    </xf>
    <xf numFmtId="177" fontId="25" fillId="21" borderId="11" xfId="46" applyNumberFormat="1" applyFont="1" applyFill="1" applyBorder="1" applyAlignment="1">
      <alignment horizontal="center" shrinkToFit="1"/>
    </xf>
    <xf numFmtId="176" fontId="24" fillId="0" borderId="76" xfId="46" applyNumberFormat="1" applyFont="1" applyBorder="1" applyAlignment="1">
      <alignment horizontal="center" vertical="center" shrinkToFit="1"/>
    </xf>
    <xf numFmtId="177" fontId="24" fillId="0" borderId="76" xfId="46" applyNumberFormat="1" applyFont="1" applyBorder="1" applyAlignment="1">
      <alignment horizontal="center" vertical="center" wrapText="1"/>
    </xf>
    <xf numFmtId="177" fontId="25" fillId="0" borderId="76" xfId="46" applyNumberFormat="1" applyFont="1" applyBorder="1" applyAlignment="1">
      <alignment horizontal="center" vertical="top" shrinkToFit="1"/>
    </xf>
    <xf numFmtId="177" fontId="24" fillId="0" borderId="77" xfId="46" applyNumberFormat="1" applyFont="1" applyBorder="1" applyAlignment="1">
      <alignment horizontal="center" vertical="top" shrinkToFit="1"/>
    </xf>
    <xf numFmtId="0" fontId="24" fillId="0" borderId="78" xfId="46" applyFont="1" applyBorder="1" applyAlignment="1">
      <alignment horizontal="center" vertical="center" shrinkToFit="1"/>
    </xf>
    <xf numFmtId="0" fontId="24" fillId="0" borderId="79" xfId="46" applyFont="1" applyBorder="1" applyAlignment="1">
      <alignment horizontal="center" vertical="center" shrinkToFit="1"/>
    </xf>
    <xf numFmtId="177" fontId="25" fillId="21" borderId="80" xfId="46" applyNumberFormat="1" applyFont="1" applyFill="1" applyBorder="1" applyAlignment="1">
      <alignment horizontal="center" vertical="top" shrinkToFit="1"/>
    </xf>
    <xf numFmtId="176" fontId="21" fillId="0" borderId="12" xfId="46" applyNumberFormat="1" applyFont="1" applyBorder="1" applyAlignment="1">
      <alignment horizontal="center" vertical="center" shrinkToFit="1"/>
    </xf>
    <xf numFmtId="177" fontId="21" fillId="0" borderId="12" xfId="46" applyNumberFormat="1" applyFont="1" applyBorder="1" applyAlignment="1">
      <alignment horizontal="center" vertical="center" shrinkToFit="1"/>
    </xf>
    <xf numFmtId="49" fontId="21" fillId="0" borderId="12" xfId="46" applyNumberFormat="1" applyFont="1" applyBorder="1" applyAlignment="1">
      <alignment horizontal="center" vertical="center" shrinkToFit="1"/>
    </xf>
    <xf numFmtId="49" fontId="21" fillId="0" borderId="81" xfId="46" applyNumberFormat="1" applyFont="1" applyBorder="1" applyAlignment="1">
      <alignment horizontal="center" vertical="center" shrinkToFit="1"/>
    </xf>
    <xf numFmtId="177" fontId="21" fillId="0" borderId="82" xfId="46" applyNumberFormat="1" applyFont="1" applyBorder="1" applyAlignment="1">
      <alignment horizontal="center" vertical="center" shrinkToFit="1"/>
    </xf>
    <xf numFmtId="178" fontId="21" fillId="0" borderId="48" xfId="46" applyNumberFormat="1" applyFont="1" applyBorder="1" applyAlignment="1">
      <alignment horizontal="center" vertical="center" shrinkToFit="1"/>
    </xf>
    <xf numFmtId="49" fontId="26" fillId="21" borderId="15" xfId="46" applyNumberFormat="1" applyFont="1" applyFill="1" applyBorder="1" applyAlignment="1">
      <alignment horizontal="center" vertical="center" shrinkToFit="1"/>
    </xf>
    <xf numFmtId="49" fontId="21" fillId="0" borderId="74" xfId="46" applyNumberFormat="1" applyFont="1" applyBorder="1" applyAlignment="1">
      <alignment vertical="center" wrapText="1"/>
    </xf>
    <xf numFmtId="183" fontId="23" fillId="0" borderId="83" xfId="46" applyNumberFormat="1" applyFont="1" applyBorder="1" applyAlignment="1">
      <alignment vertical="center" textRotation="255" shrinkToFit="1"/>
    </xf>
    <xf numFmtId="179" fontId="21" fillId="0" borderId="51" xfId="46" applyNumberFormat="1" applyFont="1" applyBorder="1" applyAlignment="1">
      <alignment horizontal="right" vertical="center" shrinkToFit="1"/>
    </xf>
    <xf numFmtId="182" fontId="21" fillId="0" borderId="71" xfId="46" applyNumberFormat="1" applyFont="1" applyBorder="1" applyAlignment="1">
      <alignment horizontal="right" vertical="center" shrinkToFit="1"/>
    </xf>
    <xf numFmtId="177" fontId="21" fillId="0" borderId="53" xfId="46" applyNumberFormat="1" applyFont="1" applyBorder="1" applyAlignment="1">
      <alignment horizontal="center" vertical="center" shrinkToFit="1"/>
    </xf>
    <xf numFmtId="177" fontId="21" fillId="0" borderId="51" xfId="46" applyNumberFormat="1" applyFont="1" applyBorder="1" applyAlignment="1">
      <alignment horizontal="center" vertical="center" shrinkToFit="1"/>
    </xf>
    <xf numFmtId="177" fontId="21" fillId="0" borderId="84" xfId="46" applyNumberFormat="1" applyFont="1" applyBorder="1" applyAlignment="1">
      <alignment horizontal="center" vertical="center" shrinkToFit="1"/>
    </xf>
    <xf numFmtId="178" fontId="21" fillId="0" borderId="53" xfId="46" applyNumberFormat="1" applyFont="1" applyBorder="1" applyAlignment="1">
      <alignment horizontal="center" vertical="center" shrinkToFit="1"/>
    </xf>
    <xf numFmtId="4" fontId="26" fillId="21" borderId="54" xfId="46" applyNumberFormat="1" applyFont="1" applyFill="1" applyBorder="1" applyAlignment="1">
      <alignment horizontal="center" vertical="center" shrinkToFit="1"/>
    </xf>
    <xf numFmtId="177" fontId="21" fillId="0" borderId="0" xfId="46" applyNumberFormat="1" applyFont="1" applyAlignment="1">
      <alignment vertical="center"/>
    </xf>
    <xf numFmtId="183" fontId="23" fillId="0" borderId="85" xfId="46" applyNumberFormat="1" applyFont="1" applyBorder="1" applyAlignment="1">
      <alignment vertical="center" textRotation="255" shrinkToFit="1"/>
    </xf>
    <xf numFmtId="179" fontId="21" fillId="0" borderId="55" xfId="46" applyNumberFormat="1" applyFont="1" applyBorder="1" applyAlignment="1">
      <alignment horizontal="right" vertical="center" shrinkToFit="1"/>
    </xf>
    <xf numFmtId="182" fontId="21" fillId="0" borderId="72" xfId="46" applyNumberFormat="1" applyFont="1" applyBorder="1" applyAlignment="1">
      <alignment horizontal="right" vertical="center" shrinkToFit="1"/>
    </xf>
    <xf numFmtId="177" fontId="21" fillId="0" borderId="86" xfId="46" applyNumberFormat="1" applyFont="1" applyBorder="1" applyAlignment="1">
      <alignment horizontal="center" vertical="center" shrinkToFit="1"/>
    </xf>
    <xf numFmtId="177" fontId="21" fillId="0" borderId="87" xfId="46" applyNumberFormat="1" applyFont="1" applyBorder="1" applyAlignment="1">
      <alignment horizontal="center" vertical="center" shrinkToFit="1"/>
    </xf>
    <xf numFmtId="177" fontId="21" fillId="0" borderId="88" xfId="46" applyNumberFormat="1" applyFont="1" applyBorder="1" applyAlignment="1">
      <alignment horizontal="center" vertical="center" shrinkToFit="1"/>
    </xf>
    <xf numFmtId="178" fontId="21" fillId="0" borderId="86" xfId="46" applyNumberFormat="1" applyFont="1" applyBorder="1" applyAlignment="1">
      <alignment horizontal="center" vertical="center" shrinkToFit="1"/>
    </xf>
    <xf numFmtId="4" fontId="26" fillId="21" borderId="89" xfId="46" applyNumberFormat="1" applyFont="1" applyFill="1" applyBorder="1" applyAlignment="1">
      <alignment horizontal="center" vertical="center" shrinkToFit="1"/>
    </xf>
    <xf numFmtId="177" fontId="21" fillId="0" borderId="57" xfId="46" applyNumberFormat="1" applyFont="1" applyBorder="1" applyAlignment="1">
      <alignment horizontal="center" vertical="center" shrinkToFit="1"/>
    </xf>
    <xf numFmtId="177" fontId="21" fillId="0" borderId="55" xfId="46" applyNumberFormat="1" applyFont="1" applyBorder="1" applyAlignment="1">
      <alignment horizontal="center" vertical="center" shrinkToFit="1"/>
    </xf>
    <xf numFmtId="177" fontId="21" fillId="0" borderId="90" xfId="46" applyNumberFormat="1" applyFont="1" applyBorder="1" applyAlignment="1">
      <alignment horizontal="center" vertical="center" shrinkToFit="1"/>
    </xf>
    <xf numFmtId="178" fontId="21" fillId="0" borderId="57" xfId="46" applyNumberFormat="1" applyFont="1" applyBorder="1" applyAlignment="1">
      <alignment horizontal="center" vertical="center" shrinkToFit="1"/>
    </xf>
    <xf numFmtId="4" fontId="26" fillId="21" borderId="58" xfId="46" applyNumberFormat="1" applyFont="1" applyFill="1" applyBorder="1" applyAlignment="1">
      <alignment horizontal="center" vertical="center" shrinkToFit="1"/>
    </xf>
    <xf numFmtId="183" fontId="23" fillId="0" borderId="85" xfId="46" applyNumberFormat="1" applyFont="1" applyBorder="1" applyAlignment="1">
      <alignment horizontal="center" vertical="center" wrapText="1" shrinkToFit="1"/>
    </xf>
    <xf numFmtId="183" fontId="23" fillId="0" borderId="85" xfId="46" applyNumberFormat="1" applyFont="1" applyBorder="1" applyAlignment="1">
      <alignment horizontal="center" vertical="center" textRotation="255" shrinkToFit="1"/>
    </xf>
    <xf numFmtId="179" fontId="21" fillId="0" borderId="91" xfId="46" applyNumberFormat="1" applyFont="1" applyBorder="1" applyAlignment="1">
      <alignment horizontal="right" vertical="center" shrinkToFit="1"/>
    </xf>
    <xf numFmtId="182" fontId="21" fillId="0" borderId="92" xfId="46" applyNumberFormat="1" applyFont="1" applyBorder="1" applyAlignment="1">
      <alignment horizontal="right" vertical="center" shrinkToFit="1"/>
    </xf>
    <xf numFmtId="177" fontId="21" fillId="0" borderId="93" xfId="46" applyNumberFormat="1" applyFont="1" applyBorder="1" applyAlignment="1">
      <alignment horizontal="center" vertical="center" shrinkToFit="1"/>
    </xf>
    <xf numFmtId="177" fontId="21" fillId="0" borderId="91" xfId="46" applyNumberFormat="1" applyFont="1" applyBorder="1" applyAlignment="1">
      <alignment horizontal="center" vertical="center" shrinkToFit="1"/>
    </xf>
    <xf numFmtId="177" fontId="21" fillId="0" borderId="94" xfId="46" applyNumberFormat="1" applyFont="1" applyBorder="1" applyAlignment="1">
      <alignment horizontal="center" vertical="center" shrinkToFit="1"/>
    </xf>
    <xf numFmtId="178" fontId="21" fillId="0" borderId="93" xfId="46" applyNumberFormat="1" applyFont="1" applyBorder="1" applyAlignment="1">
      <alignment horizontal="center" vertical="center" shrinkToFit="1"/>
    </xf>
    <xf numFmtId="4" fontId="26" fillId="21" borderId="95" xfId="46" applyNumberFormat="1" applyFont="1" applyFill="1" applyBorder="1" applyAlignment="1">
      <alignment horizontal="center" vertical="center" shrinkToFit="1"/>
    </xf>
    <xf numFmtId="179" fontId="21" fillId="0" borderId="87" xfId="46" applyNumberFormat="1" applyFont="1" applyBorder="1" applyAlignment="1">
      <alignment horizontal="right" vertical="center" shrinkToFit="1"/>
    </xf>
    <xf numFmtId="182" fontId="21" fillId="0" borderId="96" xfId="46" applyNumberFormat="1" applyFont="1" applyBorder="1" applyAlignment="1">
      <alignment horizontal="right" vertical="center" shrinkToFit="1"/>
    </xf>
    <xf numFmtId="183" fontId="23" fillId="0" borderId="85" xfId="46" applyNumberFormat="1" applyFont="1" applyBorder="1" applyAlignment="1">
      <alignment horizontal="center" vertical="center" shrinkToFit="1"/>
    </xf>
    <xf numFmtId="0" fontId="23" fillId="0" borderId="85" xfId="46" applyFont="1" applyBorder="1" applyAlignment="1">
      <alignment vertical="center" wrapText="1" shrinkToFit="1"/>
    </xf>
    <xf numFmtId="0" fontId="23" fillId="0" borderId="97" xfId="46" applyFont="1" applyBorder="1" applyAlignment="1">
      <alignment vertical="center" wrapText="1" shrinkToFit="1"/>
    </xf>
    <xf numFmtId="177" fontId="21" fillId="0" borderId="61" xfId="46" applyNumberFormat="1" applyFont="1" applyBorder="1" applyAlignment="1">
      <alignment horizontal="center" vertical="center" shrinkToFit="1"/>
    </xf>
    <xf numFmtId="177" fontId="21" fillId="0" borderId="59" xfId="46" applyNumberFormat="1" applyFont="1" applyBorder="1" applyAlignment="1">
      <alignment horizontal="center" vertical="center" shrinkToFit="1"/>
    </xf>
    <xf numFmtId="177" fontId="21" fillId="0" borderId="98" xfId="46" applyNumberFormat="1" applyFont="1" applyBorder="1" applyAlignment="1">
      <alignment horizontal="center" vertical="center" shrinkToFit="1"/>
    </xf>
    <xf numFmtId="178" fontId="21" fillId="0" borderId="61" xfId="46" applyNumberFormat="1" applyFont="1" applyBorder="1" applyAlignment="1">
      <alignment horizontal="center" vertical="center" shrinkToFit="1"/>
    </xf>
    <xf numFmtId="4" fontId="26" fillId="21" borderId="15" xfId="46" applyNumberFormat="1" applyFont="1" applyFill="1" applyBorder="1" applyAlignment="1">
      <alignment horizontal="center" vertical="center" shrinkToFit="1"/>
    </xf>
    <xf numFmtId="179" fontId="21" fillId="0" borderId="59" xfId="46" applyNumberFormat="1" applyFont="1" applyBorder="1" applyAlignment="1">
      <alignment horizontal="right" vertical="center" shrinkToFit="1"/>
    </xf>
    <xf numFmtId="182" fontId="21" fillId="0" borderId="73" xfId="46" applyNumberFormat="1" applyFont="1" applyBorder="1" applyAlignment="1">
      <alignment horizontal="right" vertical="center" shrinkToFit="1"/>
    </xf>
    <xf numFmtId="0" fontId="21" fillId="0" borderId="99" xfId="46" applyFont="1" applyBorder="1" applyAlignment="1">
      <alignment vertical="center"/>
    </xf>
    <xf numFmtId="0" fontId="23" fillId="0" borderId="99" xfId="46" applyFont="1" applyBorder="1" applyAlignment="1">
      <alignment horizontal="center" vertical="center" wrapText="1" shrinkToFit="1"/>
    </xf>
    <xf numFmtId="0" fontId="23" fillId="0" borderId="99" xfId="46" applyFont="1" applyBorder="1" applyAlignment="1">
      <alignment horizontal="center" vertical="center" shrinkToFit="1"/>
    </xf>
    <xf numFmtId="0" fontId="21" fillId="0" borderId="99" xfId="46" applyFont="1" applyBorder="1" applyAlignment="1">
      <alignment horizontal="center" vertical="center" shrinkToFit="1"/>
    </xf>
    <xf numFmtId="0" fontId="21" fillId="0" borderId="100" xfId="46" applyFont="1" applyBorder="1" applyAlignment="1">
      <alignment vertical="center"/>
    </xf>
    <xf numFmtId="0" fontId="21" fillId="0" borderId="0" xfId="46" applyFont="1" applyAlignment="1">
      <alignment vertical="center" shrinkToFit="1"/>
    </xf>
    <xf numFmtId="176" fontId="21" fillId="0" borderId="0" xfId="46" applyNumberFormat="1" applyFont="1" applyAlignment="1">
      <alignment horizontal="center" vertical="center" shrinkToFit="1"/>
    </xf>
    <xf numFmtId="177" fontId="21" fillId="0" borderId="0" xfId="46" applyNumberFormat="1" applyFont="1" applyAlignment="1">
      <alignment horizontal="center" vertical="center" shrinkToFit="1"/>
    </xf>
    <xf numFmtId="178" fontId="21" fillId="0" borderId="0" xfId="46" applyNumberFormat="1" applyFont="1" applyAlignment="1">
      <alignment horizontal="center" vertical="center" shrinkToFit="1"/>
    </xf>
    <xf numFmtId="0" fontId="27" fillId="0" borderId="0" xfId="46" applyFont="1" applyAlignment="1">
      <alignment vertical="center"/>
    </xf>
    <xf numFmtId="0" fontId="28" fillId="0" borderId="0" xfId="46" applyFont="1" applyAlignment="1">
      <alignment vertical="center" shrinkToFit="1"/>
    </xf>
    <xf numFmtId="176" fontId="28" fillId="0" borderId="0" xfId="46" applyNumberFormat="1" applyFont="1" applyAlignment="1">
      <alignment horizontal="center" vertical="center" shrinkToFit="1"/>
    </xf>
    <xf numFmtId="177" fontId="28" fillId="0" borderId="0" xfId="46" applyNumberFormat="1" applyFont="1" applyAlignment="1">
      <alignment horizontal="center" vertical="center" shrinkToFit="1"/>
    </xf>
    <xf numFmtId="178" fontId="28" fillId="0" borderId="0" xfId="46" applyNumberFormat="1" applyFont="1" applyAlignment="1">
      <alignment horizontal="center" vertical="center" shrinkToFit="1"/>
    </xf>
    <xf numFmtId="0" fontId="28" fillId="0" borderId="0" xfId="46" applyFont="1" applyAlignment="1">
      <alignment vertical="center"/>
    </xf>
    <xf numFmtId="0" fontId="0" fillId="0" borderId="0" xfId="46" applyFont="1" applyAlignment="1">
      <alignment vertical="center"/>
    </xf>
    <xf numFmtId="0" fontId="0" fillId="0" borderId="0" xfId="0" applyAlignment="1">
      <alignment vertical="center" wrapText="1"/>
    </xf>
    <xf numFmtId="0" fontId="0" fillId="0" borderId="0" xfId="0" applyAlignment="1">
      <alignment horizontal="left" vertical="center"/>
    </xf>
    <xf numFmtId="0" fontId="41" fillId="0" borderId="0" xfId="46" applyAlignment="1">
      <alignment horizontal="left" vertical="center"/>
    </xf>
    <xf numFmtId="0" fontId="0" fillId="0" borderId="0" xfId="46" applyFont="1" applyAlignment="1">
      <alignment horizontal="left" vertical="center"/>
    </xf>
    <xf numFmtId="179" fontId="21" fillId="0" borderId="67" xfId="46" applyNumberFormat="1" applyFont="1" applyBorder="1" applyAlignment="1">
      <alignment horizontal="right" vertical="center" shrinkToFit="1"/>
    </xf>
    <xf numFmtId="182" fontId="21" fillId="0" borderId="101" xfId="46" applyNumberFormat="1" applyFont="1" applyBorder="1" applyAlignment="1">
      <alignment horizontal="right" vertical="center" shrinkToFit="1"/>
    </xf>
    <xf numFmtId="177" fontId="21" fillId="0" borderId="69" xfId="46" applyNumberFormat="1" applyFont="1" applyBorder="1" applyAlignment="1">
      <alignment horizontal="center" vertical="center" shrinkToFit="1"/>
    </xf>
    <xf numFmtId="0" fontId="41" fillId="0" borderId="85" xfId="46" applyBorder="1" applyAlignment="1">
      <alignment vertical="center" shrinkToFit="1"/>
    </xf>
    <xf numFmtId="49" fontId="21" fillId="0" borderId="0" xfId="46" applyNumberFormat="1" applyFont="1" applyBorder="1" applyAlignment="1">
      <alignment vertical="center" wrapText="1"/>
    </xf>
    <xf numFmtId="182" fontId="21" fillId="0" borderId="102" xfId="46" applyNumberFormat="1" applyFont="1" applyBorder="1" applyAlignment="1">
      <alignment horizontal="right" vertical="center" shrinkToFit="1"/>
    </xf>
    <xf numFmtId="0" fontId="24" fillId="0" borderId="12" xfId="47" applyFont="1" applyBorder="1" applyAlignment="1">
      <alignment horizontal="left" vertical="center" textRotation="255" shrinkToFit="1"/>
    </xf>
    <xf numFmtId="182" fontId="21" fillId="0" borderId="60" xfId="46" applyNumberFormat="1" applyFont="1" applyBorder="1" applyAlignment="1">
      <alignment horizontal="right" vertical="center" shrinkToFit="1"/>
    </xf>
    <xf numFmtId="4" fontId="26" fillId="21" borderId="62" xfId="46" applyNumberFormat="1" applyFont="1" applyFill="1" applyBorder="1" applyAlignment="1">
      <alignment horizontal="center" vertical="center" shrinkToFit="1"/>
    </xf>
    <xf numFmtId="0" fontId="24" fillId="0" borderId="99" xfId="46" applyFont="1" applyBorder="1" applyAlignment="1">
      <alignment horizontal="right" vertical="center" wrapText="1" shrinkToFit="1"/>
    </xf>
    <xf numFmtId="0" fontId="41" fillId="0" borderId="99" xfId="46" applyBorder="1" applyAlignment="1">
      <alignment vertical="center"/>
    </xf>
    <xf numFmtId="0" fontId="23" fillId="0" borderId="100" xfId="46" applyFont="1" applyBorder="1" applyAlignment="1">
      <alignment horizontal="center" vertical="center" wrapText="1" shrinkToFit="1"/>
    </xf>
    <xf numFmtId="0" fontId="24" fillId="0" borderId="103" xfId="47" applyFont="1" applyFill="1" applyBorder="1" applyAlignment="1">
      <alignment horizontal="left" vertical="center" textRotation="255" shrinkToFit="1"/>
    </xf>
    <xf numFmtId="179" fontId="21" fillId="0" borderId="104" xfId="46" applyNumberFormat="1" applyFont="1" applyBorder="1" applyAlignment="1">
      <alignment horizontal="right" vertical="center" shrinkToFit="1"/>
    </xf>
    <xf numFmtId="182" fontId="21" fillId="0" borderId="105" xfId="46" applyNumberFormat="1" applyFont="1" applyBorder="1" applyAlignment="1">
      <alignment horizontal="right" vertical="center" shrinkToFit="1"/>
    </xf>
    <xf numFmtId="177" fontId="21" fillId="0" borderId="103" xfId="46" applyNumberFormat="1" applyFont="1" applyBorder="1" applyAlignment="1">
      <alignment horizontal="center" vertical="center" shrinkToFit="1"/>
    </xf>
    <xf numFmtId="177" fontId="21" fillId="0" borderId="104" xfId="46" applyNumberFormat="1" applyFont="1" applyBorder="1" applyAlignment="1">
      <alignment horizontal="center" vertical="center" shrinkToFit="1"/>
    </xf>
    <xf numFmtId="177" fontId="21" fillId="0" borderId="106" xfId="46" applyNumberFormat="1" applyFont="1" applyBorder="1" applyAlignment="1">
      <alignment horizontal="center" vertical="center" shrinkToFit="1"/>
    </xf>
    <xf numFmtId="178" fontId="21" fillId="0" borderId="103" xfId="46" applyNumberFormat="1" applyFont="1" applyBorder="1" applyAlignment="1">
      <alignment horizontal="center" vertical="center" shrinkToFit="1"/>
    </xf>
    <xf numFmtId="4" fontId="26" fillId="21" borderId="107" xfId="46" applyNumberFormat="1" applyFont="1" applyFill="1" applyBorder="1" applyAlignment="1">
      <alignment horizontal="center" vertical="center" shrinkToFit="1"/>
    </xf>
    <xf numFmtId="179" fontId="21" fillId="0" borderId="13" xfId="46" applyNumberFormat="1" applyFont="1" applyBorder="1" applyAlignment="1">
      <alignment horizontal="right" vertical="center" shrinkToFit="1"/>
    </xf>
    <xf numFmtId="182" fontId="21" fillId="0" borderId="108" xfId="46" applyNumberFormat="1" applyFont="1" applyBorder="1" applyAlignment="1">
      <alignment horizontal="right" vertical="center" shrinkToFit="1"/>
    </xf>
    <xf numFmtId="177" fontId="21" fillId="0" borderId="13" xfId="46" applyNumberFormat="1" applyFont="1" applyBorder="1" applyAlignment="1">
      <alignment horizontal="center" vertical="center" shrinkToFit="1"/>
    </xf>
    <xf numFmtId="178" fontId="21" fillId="0" borderId="12" xfId="46" applyNumberFormat="1" applyFont="1" applyBorder="1" applyAlignment="1">
      <alignment horizontal="center" vertical="center" shrinkToFit="1"/>
    </xf>
    <xf numFmtId="183" fontId="23" fillId="0" borderId="99" xfId="46" applyNumberFormat="1" applyFont="1" applyBorder="1" applyAlignment="1">
      <alignment horizontal="center" vertical="center" wrapText="1" shrinkToFit="1"/>
    </xf>
    <xf numFmtId="177" fontId="21" fillId="0" borderId="109" xfId="46" applyNumberFormat="1" applyFont="1" applyBorder="1" applyAlignment="1">
      <alignment horizontal="center" vertical="center" shrinkToFit="1"/>
    </xf>
    <xf numFmtId="177" fontId="21" fillId="0" borderId="110" xfId="46" applyNumberFormat="1" applyFont="1" applyBorder="1" applyAlignment="1">
      <alignment horizontal="center" vertical="center" shrinkToFit="1"/>
    </xf>
    <xf numFmtId="179" fontId="21" fillId="0" borderId="63" xfId="46" applyNumberFormat="1" applyFont="1" applyBorder="1" applyAlignment="1">
      <alignment horizontal="right" vertical="center" shrinkToFit="1"/>
    </xf>
    <xf numFmtId="182" fontId="21" fillId="0" borderId="64" xfId="46" applyNumberFormat="1" applyFont="1" applyBorder="1" applyAlignment="1">
      <alignment horizontal="right" vertical="center" shrinkToFit="1"/>
    </xf>
    <xf numFmtId="177" fontId="21" fillId="0" borderId="65" xfId="46" applyNumberFormat="1" applyFont="1" applyBorder="1" applyAlignment="1">
      <alignment horizontal="center" vertical="center" shrinkToFit="1"/>
    </xf>
    <xf numFmtId="177" fontId="21" fillId="0" borderId="63" xfId="46" applyNumberFormat="1" applyFont="1" applyBorder="1" applyAlignment="1">
      <alignment horizontal="center" vertical="center" shrinkToFit="1"/>
    </xf>
    <xf numFmtId="177" fontId="21" fillId="0" borderId="111" xfId="46" applyNumberFormat="1" applyFont="1" applyBorder="1" applyAlignment="1">
      <alignment horizontal="center" vertical="center" shrinkToFit="1"/>
    </xf>
    <xf numFmtId="178" fontId="21" fillId="0" borderId="65" xfId="46" applyNumberFormat="1" applyFont="1" applyBorder="1" applyAlignment="1">
      <alignment horizontal="center" vertical="center" shrinkToFit="1"/>
    </xf>
    <xf numFmtId="4" fontId="26" fillId="21" borderId="66" xfId="46" applyNumberFormat="1" applyFont="1" applyFill="1" applyBorder="1" applyAlignment="1">
      <alignment horizontal="center" vertical="center" shrinkToFit="1"/>
    </xf>
    <xf numFmtId="0" fontId="23" fillId="0" borderId="112" xfId="46" applyFont="1" applyBorder="1" applyAlignment="1">
      <alignment horizontal="center" vertical="center" wrapText="1" shrinkToFit="1"/>
    </xf>
    <xf numFmtId="182" fontId="21" fillId="0" borderId="52" xfId="46" applyNumberFormat="1" applyFont="1" applyBorder="1" applyAlignment="1">
      <alignment horizontal="right" vertical="center" shrinkToFit="1"/>
    </xf>
    <xf numFmtId="177" fontId="21" fillId="0" borderId="10" xfId="46" applyNumberFormat="1" applyFont="1" applyBorder="1" applyAlignment="1">
      <alignment horizontal="center" vertical="center" shrinkToFit="1"/>
    </xf>
    <xf numFmtId="177" fontId="21" fillId="0" borderId="113" xfId="46" applyNumberFormat="1" applyFont="1" applyBorder="1" applyAlignment="1">
      <alignment horizontal="center" vertical="center" shrinkToFit="1"/>
    </xf>
    <xf numFmtId="178" fontId="21" fillId="0" borderId="10" xfId="46" applyNumberFormat="1" applyFont="1" applyBorder="1" applyAlignment="1">
      <alignment horizontal="center" vertical="center" shrinkToFit="1"/>
    </xf>
    <xf numFmtId="182" fontId="21" fillId="0" borderId="114" xfId="46" applyNumberFormat="1" applyFont="1" applyBorder="1" applyAlignment="1">
      <alignment horizontal="right" vertical="center" shrinkToFit="1"/>
    </xf>
    <xf numFmtId="182" fontId="21" fillId="0" borderId="56" xfId="46" applyNumberFormat="1" applyFont="1" applyBorder="1" applyAlignment="1">
      <alignment horizontal="right" vertical="center" shrinkToFit="1"/>
    </xf>
    <xf numFmtId="177" fontId="21" fillId="0" borderId="23" xfId="46" applyNumberFormat="1" applyFont="1" applyBorder="1" applyAlignment="1">
      <alignment horizontal="center" vertical="center" shrinkToFit="1"/>
    </xf>
    <xf numFmtId="177" fontId="21" fillId="0" borderId="115" xfId="46" applyNumberFormat="1" applyFont="1" applyBorder="1" applyAlignment="1">
      <alignment horizontal="center" vertical="center" shrinkToFit="1"/>
    </xf>
    <xf numFmtId="177" fontId="21" fillId="0" borderId="116" xfId="46" applyNumberFormat="1" applyFont="1" applyBorder="1" applyAlignment="1">
      <alignment horizontal="center" vertical="center" shrinkToFit="1"/>
    </xf>
    <xf numFmtId="177" fontId="21" fillId="0" borderId="117" xfId="46" applyNumberFormat="1" applyFont="1" applyBorder="1" applyAlignment="1">
      <alignment horizontal="center" vertical="center" shrinkToFit="1"/>
    </xf>
    <xf numFmtId="178" fontId="21" fillId="0" borderId="69" xfId="46" applyNumberFormat="1" applyFont="1" applyBorder="1" applyAlignment="1">
      <alignment horizontal="center" vertical="center" shrinkToFit="1"/>
    </xf>
    <xf numFmtId="177" fontId="21" fillId="0" borderId="118" xfId="46" applyNumberFormat="1" applyFont="1" applyBorder="1" applyAlignment="1">
      <alignment horizontal="center" vertical="center" shrinkToFit="1"/>
    </xf>
    <xf numFmtId="177" fontId="21" fillId="0" borderId="119" xfId="46" applyNumberFormat="1" applyFont="1" applyBorder="1" applyAlignment="1">
      <alignment horizontal="center" vertical="center" shrinkToFit="1"/>
    </xf>
    <xf numFmtId="178" fontId="21" fillId="0" borderId="0" xfId="46" applyNumberFormat="1" applyFont="1" applyBorder="1" applyAlignment="1">
      <alignment horizontal="center" vertical="center" shrinkToFit="1"/>
    </xf>
    <xf numFmtId="177" fontId="21" fillId="0" borderId="120" xfId="46" applyNumberFormat="1" applyFont="1" applyBorder="1" applyAlignment="1">
      <alignment horizontal="center" vertical="center" shrinkToFit="1"/>
    </xf>
    <xf numFmtId="177" fontId="21" fillId="0" borderId="121" xfId="46" applyNumberFormat="1" applyFont="1" applyBorder="1" applyAlignment="1">
      <alignment horizontal="center" vertical="center" shrinkToFit="1"/>
    </xf>
    <xf numFmtId="177" fontId="21" fillId="0" borderId="122" xfId="46" applyNumberFormat="1" applyFont="1" applyBorder="1" applyAlignment="1">
      <alignment horizontal="center" vertical="center" shrinkToFit="1"/>
    </xf>
    <xf numFmtId="177" fontId="21" fillId="0" borderId="123" xfId="46" applyNumberFormat="1" applyFont="1" applyBorder="1" applyAlignment="1">
      <alignment horizontal="center" vertical="center" shrinkToFit="1"/>
    </xf>
    <xf numFmtId="177" fontId="21" fillId="0" borderId="124" xfId="46" applyNumberFormat="1" applyFont="1" applyBorder="1" applyAlignment="1">
      <alignment horizontal="center" vertical="center" shrinkToFit="1"/>
    </xf>
    <xf numFmtId="177" fontId="21" fillId="0" borderId="125" xfId="46" applyNumberFormat="1" applyFont="1" applyBorder="1" applyAlignment="1">
      <alignment horizontal="center" vertical="center" shrinkToFit="1"/>
    </xf>
    <xf numFmtId="177" fontId="21" fillId="0" borderId="126" xfId="46" applyNumberFormat="1" applyFont="1" applyBorder="1" applyAlignment="1">
      <alignment horizontal="center" vertical="center" shrinkToFit="1"/>
    </xf>
    <xf numFmtId="177" fontId="21" fillId="0" borderId="76" xfId="46" applyNumberFormat="1" applyFont="1" applyBorder="1" applyAlignment="1">
      <alignment horizontal="center" vertical="center" shrinkToFit="1"/>
    </xf>
    <xf numFmtId="0" fontId="27" fillId="0" borderId="127" xfId="46" applyFont="1" applyBorder="1" applyAlignment="1">
      <alignment vertical="center"/>
    </xf>
    <xf numFmtId="0" fontId="28" fillId="0" borderId="127" xfId="46" applyFont="1" applyBorder="1" applyAlignment="1">
      <alignment vertical="center" shrinkToFit="1"/>
    </xf>
    <xf numFmtId="177" fontId="21" fillId="0" borderId="127" xfId="46" applyNumberFormat="1" applyFont="1" applyBorder="1" applyAlignment="1">
      <alignment horizontal="center" vertical="center" shrinkToFit="1"/>
    </xf>
    <xf numFmtId="177" fontId="21" fillId="0" borderId="128" xfId="46" applyNumberFormat="1" applyFont="1" applyBorder="1" applyAlignment="1">
      <alignment horizontal="center" vertical="center" shrinkToFit="1"/>
    </xf>
    <xf numFmtId="177" fontId="21" fillId="0" borderId="129" xfId="46" applyNumberFormat="1" applyFont="1" applyBorder="1" applyAlignment="1">
      <alignment horizontal="center" vertical="center" shrinkToFit="1"/>
    </xf>
    <xf numFmtId="4" fontId="26" fillId="21" borderId="11" xfId="46" applyNumberFormat="1" applyFont="1" applyFill="1" applyBorder="1" applyAlignment="1">
      <alignment horizontal="center" vertical="center" shrinkToFit="1"/>
    </xf>
    <xf numFmtId="177" fontId="21" fillId="0" borderId="72" xfId="46" applyNumberFormat="1" applyFont="1" applyBorder="1" applyAlignment="1">
      <alignment horizontal="center" vertical="center" shrinkToFit="1"/>
    </xf>
    <xf numFmtId="177" fontId="21" fillId="0" borderId="130" xfId="46" applyNumberFormat="1" applyFont="1" applyBorder="1" applyAlignment="1">
      <alignment horizontal="center" vertical="center" shrinkToFit="1"/>
    </xf>
    <xf numFmtId="177" fontId="21" fillId="0" borderId="0" xfId="46" applyNumberFormat="1" applyFont="1" applyBorder="1" applyAlignment="1">
      <alignment horizontal="center" vertical="center" shrinkToFit="1"/>
    </xf>
    <xf numFmtId="178" fontId="21" fillId="0" borderId="56" xfId="46" applyNumberFormat="1" applyFont="1" applyBorder="1" applyAlignment="1">
      <alignment horizontal="center" vertical="center" shrinkToFit="1"/>
    </xf>
    <xf numFmtId="4" fontId="26" fillId="21" borderId="80" xfId="46" applyNumberFormat="1" applyFont="1" applyFill="1" applyBorder="1" applyAlignment="1">
      <alignment horizontal="center" vertical="center" shrinkToFit="1"/>
    </xf>
    <xf numFmtId="177" fontId="21" fillId="0" borderId="92" xfId="46" applyNumberFormat="1" applyFont="1" applyBorder="1" applyAlignment="1">
      <alignment horizontal="center" vertical="center" shrinkToFit="1"/>
    </xf>
    <xf numFmtId="177" fontId="21" fillId="0" borderId="131" xfId="46" applyNumberFormat="1" applyFont="1" applyBorder="1" applyAlignment="1">
      <alignment horizontal="center" vertical="center" shrinkToFit="1"/>
    </xf>
    <xf numFmtId="177" fontId="21" fillId="0" borderId="132" xfId="46" applyNumberFormat="1" applyFont="1" applyBorder="1" applyAlignment="1">
      <alignment horizontal="center" vertical="center" shrinkToFit="1"/>
    </xf>
    <xf numFmtId="178" fontId="21" fillId="0" borderId="23" xfId="46" applyNumberFormat="1" applyFont="1" applyBorder="1" applyAlignment="1">
      <alignment horizontal="center" vertical="center" shrinkToFit="1"/>
    </xf>
    <xf numFmtId="182" fontId="21" fillId="0" borderId="68" xfId="46" applyNumberFormat="1" applyFont="1" applyBorder="1" applyAlignment="1">
      <alignment horizontal="right" vertical="center" shrinkToFit="1"/>
    </xf>
    <xf numFmtId="177" fontId="21" fillId="0" borderId="96" xfId="46" applyNumberFormat="1" applyFont="1" applyBorder="1" applyAlignment="1">
      <alignment horizontal="center" vertical="center" shrinkToFit="1"/>
    </xf>
    <xf numFmtId="177" fontId="21" fillId="0" borderId="79" xfId="46" applyNumberFormat="1" applyFont="1" applyBorder="1" applyAlignment="1">
      <alignment horizontal="center" vertical="center" shrinkToFit="1"/>
    </xf>
    <xf numFmtId="177" fontId="21" fillId="0" borderId="56" xfId="46" applyNumberFormat="1" applyFont="1" applyBorder="1" applyAlignment="1">
      <alignment horizontal="center" vertical="center" shrinkToFit="1"/>
    </xf>
    <xf numFmtId="178" fontId="21" fillId="0" borderId="76" xfId="46" applyNumberFormat="1" applyFont="1" applyBorder="1" applyAlignment="1">
      <alignment horizontal="center" vertical="center" shrinkToFit="1"/>
    </xf>
    <xf numFmtId="177" fontId="21" fillId="0" borderId="73" xfId="46" applyNumberFormat="1" applyFont="1" applyBorder="1" applyAlignment="1">
      <alignment horizontal="center" vertical="center" shrinkToFit="1"/>
    </xf>
    <xf numFmtId="177" fontId="21" fillId="0" borderId="14" xfId="46" applyNumberFormat="1" applyFont="1" applyBorder="1" applyAlignment="1">
      <alignment horizontal="center" vertical="center" shrinkToFit="1"/>
    </xf>
    <xf numFmtId="177" fontId="21" fillId="0" borderId="133" xfId="46" applyNumberFormat="1" applyFont="1" applyBorder="1" applyAlignment="1">
      <alignment horizontal="center" vertical="center" shrinkToFit="1"/>
    </xf>
    <xf numFmtId="177" fontId="21" fillId="0" borderId="134" xfId="46" applyNumberFormat="1" applyFont="1" applyBorder="1" applyAlignment="1">
      <alignment horizontal="center" vertical="center" shrinkToFit="1"/>
    </xf>
    <xf numFmtId="177" fontId="21" fillId="0" borderId="101" xfId="46" applyNumberFormat="1" applyFont="1" applyBorder="1" applyAlignment="1">
      <alignment horizontal="center" vertical="center" shrinkToFit="1"/>
    </xf>
    <xf numFmtId="177" fontId="21" fillId="0" borderId="135" xfId="46" applyNumberFormat="1" applyFont="1" applyBorder="1" applyAlignment="1">
      <alignment horizontal="center" vertical="center" shrinkToFit="1"/>
    </xf>
    <xf numFmtId="177" fontId="21" fillId="0" borderId="68" xfId="46" applyNumberFormat="1" applyFont="1" applyBorder="1" applyAlignment="1">
      <alignment horizontal="center" vertical="center" shrinkToFit="1"/>
    </xf>
    <xf numFmtId="4" fontId="26" fillId="21" borderId="70" xfId="46" applyNumberFormat="1" applyFont="1" applyFill="1" applyBorder="1" applyAlignment="1">
      <alignment horizontal="center" vertical="center" shrinkToFit="1"/>
    </xf>
    <xf numFmtId="177" fontId="21" fillId="0" borderId="136" xfId="46" applyNumberFormat="1" applyFont="1" applyBorder="1" applyAlignment="1">
      <alignment horizontal="center" vertical="center" shrinkToFit="1"/>
    </xf>
    <xf numFmtId="176" fontId="28" fillId="0" borderId="127" xfId="46" applyNumberFormat="1" applyFont="1" applyBorder="1" applyAlignment="1">
      <alignment horizontal="center" vertical="center" shrinkToFit="1"/>
    </xf>
    <xf numFmtId="0" fontId="19" fillId="0" borderId="0" xfId="46" applyFont="1" applyAlignment="1">
      <alignment vertical="center"/>
    </xf>
    <xf numFmtId="0" fontId="24" fillId="0" borderId="77" xfId="46" applyFont="1" applyBorder="1" applyAlignment="1">
      <alignment horizontal="center" vertical="center" shrinkToFit="1"/>
    </xf>
    <xf numFmtId="178" fontId="31" fillId="0" borderId="48" xfId="46" applyNumberFormat="1" applyFont="1" applyBorder="1" applyAlignment="1">
      <alignment horizontal="center" vertical="center" shrinkToFit="1"/>
    </xf>
    <xf numFmtId="178" fontId="26" fillId="21" borderId="13" xfId="46" applyNumberFormat="1" applyFont="1" applyFill="1" applyBorder="1" applyAlignment="1">
      <alignment horizontal="center" vertical="center" shrinkToFit="1"/>
    </xf>
    <xf numFmtId="179" fontId="24" fillId="0" borderId="51" xfId="46" applyNumberFormat="1" applyFont="1" applyBorder="1" applyAlignment="1">
      <alignment horizontal="right" vertical="center" shrinkToFit="1"/>
    </xf>
    <xf numFmtId="182" fontId="24" fillId="0" borderId="52" xfId="46" applyNumberFormat="1" applyFont="1" applyBorder="1" applyAlignment="1">
      <alignment horizontal="right" vertical="center" shrinkToFit="1"/>
    </xf>
    <xf numFmtId="177" fontId="21" fillId="0" borderId="53" xfId="46" applyNumberFormat="1" applyFont="1" applyFill="1" applyBorder="1" applyAlignment="1">
      <alignment horizontal="center" vertical="center" shrinkToFit="1"/>
    </xf>
    <xf numFmtId="178" fontId="21" fillId="0" borderId="53" xfId="46" applyNumberFormat="1" applyFont="1" applyFill="1" applyBorder="1" applyAlignment="1">
      <alignment horizontal="center" vertical="center" shrinkToFit="1"/>
    </xf>
    <xf numFmtId="184" fontId="26" fillId="21" borderId="51" xfId="46" applyNumberFormat="1" applyFont="1" applyFill="1" applyBorder="1" applyAlignment="1">
      <alignment horizontal="center" vertical="center" shrinkToFit="1"/>
    </xf>
    <xf numFmtId="179" fontId="24" fillId="0" borderId="87" xfId="46" applyNumberFormat="1" applyFont="1" applyBorder="1" applyAlignment="1">
      <alignment horizontal="right" vertical="center" shrinkToFit="1"/>
    </xf>
    <xf numFmtId="182" fontId="24" fillId="0" borderId="114" xfId="46" applyNumberFormat="1" applyFont="1" applyBorder="1" applyAlignment="1">
      <alignment horizontal="right" vertical="center" shrinkToFit="1"/>
    </xf>
    <xf numFmtId="177" fontId="21" fillId="0" borderId="86" xfId="46" applyNumberFormat="1" applyFont="1" applyFill="1" applyBorder="1" applyAlignment="1">
      <alignment horizontal="center" vertical="center" shrinkToFit="1"/>
    </xf>
    <xf numFmtId="178" fontId="21" fillId="0" borderId="86" xfId="46" applyNumberFormat="1" applyFont="1" applyFill="1" applyBorder="1" applyAlignment="1">
      <alignment horizontal="center" vertical="center" shrinkToFit="1"/>
    </xf>
    <xf numFmtId="184" fontId="26" fillId="21" borderId="77" xfId="46" applyNumberFormat="1" applyFont="1" applyFill="1" applyBorder="1" applyAlignment="1">
      <alignment horizontal="center" vertical="center" shrinkToFit="1"/>
    </xf>
    <xf numFmtId="178" fontId="21" fillId="0" borderId="57" xfId="46" applyNumberFormat="1" applyFont="1" applyFill="1" applyBorder="1" applyAlignment="1">
      <alignment horizontal="center" vertical="center" shrinkToFit="1"/>
    </xf>
    <xf numFmtId="184" fontId="26" fillId="21" borderId="55" xfId="46" applyNumberFormat="1" applyFont="1" applyFill="1" applyBorder="1" applyAlignment="1">
      <alignment horizontal="center" vertical="center" shrinkToFit="1"/>
    </xf>
    <xf numFmtId="177" fontId="21" fillId="0" borderId="77" xfId="46" applyNumberFormat="1" applyFont="1" applyBorder="1" applyAlignment="1">
      <alignment horizontal="center" vertical="center" shrinkToFit="1"/>
    </xf>
    <xf numFmtId="177" fontId="21" fillId="0" borderId="57" xfId="46" applyNumberFormat="1" applyFont="1" applyFill="1" applyBorder="1" applyAlignment="1">
      <alignment horizontal="center" vertical="center" shrinkToFit="1"/>
    </xf>
    <xf numFmtId="184" fontId="26" fillId="21" borderId="63" xfId="46" applyNumberFormat="1" applyFont="1" applyFill="1" applyBorder="1" applyAlignment="1">
      <alignment horizontal="center" vertical="center" shrinkToFit="1"/>
    </xf>
    <xf numFmtId="179" fontId="24" fillId="0" borderId="55" xfId="46" applyNumberFormat="1" applyFont="1" applyBorder="1" applyAlignment="1">
      <alignment horizontal="right" vertical="center" shrinkToFit="1"/>
    </xf>
    <xf numFmtId="182" fontId="24" fillId="0" borderId="56" xfId="46" applyNumberFormat="1" applyFont="1" applyBorder="1" applyAlignment="1">
      <alignment horizontal="right" vertical="center" shrinkToFit="1"/>
    </xf>
    <xf numFmtId="178" fontId="21" fillId="0" borderId="56" xfId="46" applyNumberFormat="1" applyFont="1" applyFill="1" applyBorder="1" applyAlignment="1">
      <alignment horizontal="center" vertical="center" shrinkToFit="1"/>
    </xf>
    <xf numFmtId="184" fontId="26" fillId="21" borderId="72" xfId="46" applyNumberFormat="1" applyFont="1" applyFill="1" applyBorder="1" applyAlignment="1">
      <alignment horizontal="center" vertical="center" shrinkToFit="1"/>
    </xf>
    <xf numFmtId="179" fontId="24" fillId="0" borderId="63" xfId="46" applyNumberFormat="1" applyFont="1" applyBorder="1" applyAlignment="1">
      <alignment horizontal="right" vertical="center" shrinkToFit="1"/>
    </xf>
    <xf numFmtId="182" fontId="24" fillId="0" borderId="64" xfId="46" applyNumberFormat="1" applyFont="1" applyBorder="1" applyAlignment="1">
      <alignment horizontal="right" vertical="center" shrinkToFit="1"/>
    </xf>
    <xf numFmtId="184" fontId="26" fillId="21" borderId="57" xfId="46" applyNumberFormat="1" applyFont="1" applyFill="1" applyBorder="1" applyAlignment="1">
      <alignment horizontal="center" vertical="center" shrinkToFit="1"/>
    </xf>
    <xf numFmtId="182" fontId="24" fillId="0" borderId="102" xfId="46" applyNumberFormat="1" applyFont="1" applyBorder="1" applyAlignment="1">
      <alignment horizontal="right" vertical="center" shrinkToFit="1"/>
    </xf>
    <xf numFmtId="177" fontId="21" fillId="0" borderId="23" xfId="46" applyNumberFormat="1" applyFont="1" applyFill="1" applyBorder="1" applyAlignment="1">
      <alignment horizontal="center" vertical="center" shrinkToFit="1"/>
    </xf>
    <xf numFmtId="178" fontId="21" fillId="0" borderId="23" xfId="46" applyNumberFormat="1" applyFont="1" applyFill="1" applyBorder="1" applyAlignment="1">
      <alignment horizontal="center" vertical="center" shrinkToFit="1"/>
    </xf>
    <xf numFmtId="184" fontId="26" fillId="21" borderId="93" xfId="46" applyNumberFormat="1" applyFont="1" applyFill="1" applyBorder="1" applyAlignment="1">
      <alignment horizontal="center" vertical="center" shrinkToFit="1"/>
    </xf>
    <xf numFmtId="179" fontId="24" fillId="0" borderId="67" xfId="46" applyNumberFormat="1" applyFont="1" applyBorder="1" applyAlignment="1">
      <alignment horizontal="right" vertical="center" shrinkToFit="1"/>
    </xf>
    <xf numFmtId="184" fontId="26" fillId="21" borderId="67" xfId="46" applyNumberFormat="1" applyFont="1" applyFill="1" applyBorder="1" applyAlignment="1">
      <alignment horizontal="center" vertical="center" shrinkToFit="1"/>
    </xf>
    <xf numFmtId="184" fontId="26" fillId="21" borderId="87" xfId="46" applyNumberFormat="1" applyFont="1" applyFill="1" applyBorder="1" applyAlignment="1">
      <alignment horizontal="center" vertical="center" shrinkToFit="1"/>
    </xf>
    <xf numFmtId="182" fontId="24" fillId="0" borderId="60" xfId="46" applyNumberFormat="1" applyFont="1" applyBorder="1" applyAlignment="1">
      <alignment horizontal="right" vertical="center" shrinkToFit="1"/>
    </xf>
    <xf numFmtId="184" fontId="26" fillId="21" borderId="61" xfId="46" applyNumberFormat="1" applyFont="1" applyFill="1" applyBorder="1" applyAlignment="1">
      <alignment horizontal="center" vertical="center" shrinkToFit="1"/>
    </xf>
    <xf numFmtId="179" fontId="24" fillId="0" borderId="59" xfId="46" applyNumberFormat="1" applyFont="1" applyBorder="1" applyAlignment="1">
      <alignment horizontal="right" vertical="center" shrinkToFit="1"/>
    </xf>
    <xf numFmtId="179" fontId="24" fillId="0" borderId="77" xfId="46" applyNumberFormat="1" applyFont="1" applyBorder="1" applyAlignment="1">
      <alignment horizontal="right" vertical="center" shrinkToFit="1"/>
    </xf>
    <xf numFmtId="182" fontId="24" fillId="0" borderId="22" xfId="46" applyNumberFormat="1" applyFont="1" applyBorder="1" applyAlignment="1">
      <alignment horizontal="right" vertical="center" shrinkToFit="1"/>
    </xf>
    <xf numFmtId="177" fontId="21" fillId="0" borderId="24" xfId="46" applyNumberFormat="1" applyFont="1" applyBorder="1" applyAlignment="1">
      <alignment horizontal="center" vertical="center" shrinkToFit="1"/>
    </xf>
    <xf numFmtId="184" fontId="26" fillId="21" borderId="23" xfId="46" applyNumberFormat="1" applyFont="1" applyFill="1" applyBorder="1" applyAlignment="1">
      <alignment horizontal="center" vertical="center" shrinkToFit="1"/>
    </xf>
    <xf numFmtId="4" fontId="26" fillId="21" borderId="25" xfId="46" applyNumberFormat="1" applyFont="1" applyFill="1" applyBorder="1" applyAlignment="1">
      <alignment horizontal="center" vertical="center" shrinkToFit="1"/>
    </xf>
    <xf numFmtId="179" fontId="24" fillId="0" borderId="13" xfId="46" applyNumberFormat="1" applyFont="1" applyBorder="1" applyAlignment="1">
      <alignment horizontal="right" vertical="center" shrinkToFit="1"/>
    </xf>
    <xf numFmtId="182" fontId="24" fillId="0" borderId="14" xfId="46" applyNumberFormat="1" applyFont="1" applyBorder="1" applyAlignment="1">
      <alignment horizontal="right" vertical="center" shrinkToFit="1"/>
    </xf>
    <xf numFmtId="184" fontId="26" fillId="21" borderId="12" xfId="46" applyNumberFormat="1" applyFont="1" applyFill="1" applyBorder="1" applyAlignment="1">
      <alignment horizontal="center" vertical="center" shrinkToFit="1"/>
    </xf>
    <xf numFmtId="183" fontId="23" fillId="0" borderId="0" xfId="46" applyNumberFormat="1" applyFont="1" applyBorder="1" applyAlignment="1">
      <alignment horizontal="center" vertical="center" shrinkToFit="1"/>
    </xf>
    <xf numFmtId="0" fontId="24" fillId="0" borderId="0" xfId="47" applyFont="1" applyBorder="1" applyAlignment="1">
      <alignment horizontal="center" vertical="center" textRotation="255" wrapText="1" shrinkToFit="1"/>
    </xf>
    <xf numFmtId="179" fontId="24" fillId="0" borderId="0" xfId="46" applyNumberFormat="1" applyFont="1" applyBorder="1" applyAlignment="1">
      <alignment horizontal="right" vertical="center" shrinkToFit="1"/>
    </xf>
    <xf numFmtId="182" fontId="24" fillId="0" borderId="0" xfId="46" applyNumberFormat="1" applyFont="1" applyBorder="1" applyAlignment="1">
      <alignment horizontal="right" vertical="center" shrinkToFit="1"/>
    </xf>
    <xf numFmtId="184" fontId="26" fillId="0" borderId="0" xfId="46" applyNumberFormat="1" applyFont="1" applyFill="1" applyBorder="1" applyAlignment="1">
      <alignment horizontal="center" vertical="center" shrinkToFit="1"/>
    </xf>
    <xf numFmtId="4" fontId="26" fillId="0" borderId="0" xfId="46" applyNumberFormat="1" applyFont="1" applyFill="1" applyBorder="1" applyAlignment="1">
      <alignment horizontal="center" vertical="center" shrinkToFit="1"/>
    </xf>
    <xf numFmtId="0" fontId="33" fillId="0" borderId="0" xfId="46" applyFont="1" applyAlignment="1">
      <alignment vertical="center" shrinkToFit="1"/>
    </xf>
    <xf numFmtId="176" fontId="33" fillId="0" borderId="0" xfId="46" applyNumberFormat="1" applyFont="1" applyAlignment="1">
      <alignment horizontal="center" vertical="center" shrinkToFit="1"/>
    </xf>
    <xf numFmtId="177" fontId="33" fillId="0" borderId="0" xfId="46" applyNumberFormat="1" applyFont="1" applyAlignment="1">
      <alignment horizontal="center" vertical="center" shrinkToFit="1"/>
    </xf>
    <xf numFmtId="178" fontId="33" fillId="0" borderId="0" xfId="46" applyNumberFormat="1" applyFont="1" applyAlignment="1">
      <alignment horizontal="center" vertical="center" shrinkToFit="1"/>
    </xf>
    <xf numFmtId="177" fontId="33" fillId="0" borderId="0" xfId="46" applyNumberFormat="1" applyFont="1" applyBorder="1" applyAlignment="1">
      <alignment horizontal="center" vertical="center" shrinkToFit="1"/>
    </xf>
    <xf numFmtId="0" fontId="33" fillId="0" borderId="0" xfId="46" applyFont="1" applyAlignment="1">
      <alignment vertical="center"/>
    </xf>
    <xf numFmtId="0" fontId="28" fillId="0" borderId="0" xfId="46" applyFont="1" applyAlignment="1">
      <alignment horizontal="left" vertical="center" shrinkToFit="1"/>
    </xf>
    <xf numFmtId="179" fontId="23" fillId="0" borderId="51" xfId="46" applyNumberFormat="1" applyFont="1" applyBorder="1" applyAlignment="1">
      <alignment horizontal="right" vertical="center" shrinkToFit="1"/>
    </xf>
    <xf numFmtId="182" fontId="23" fillId="0" borderId="52" xfId="46" applyNumberFormat="1" applyFont="1" applyBorder="1" applyAlignment="1">
      <alignment horizontal="right" vertical="center" shrinkToFit="1"/>
    </xf>
    <xf numFmtId="179" fontId="23" fillId="0" borderId="87" xfId="46" applyNumberFormat="1" applyFont="1" applyBorder="1" applyAlignment="1">
      <alignment horizontal="right" vertical="center" shrinkToFit="1"/>
    </xf>
    <xf numFmtId="182" fontId="23" fillId="0" borderId="114" xfId="46" applyNumberFormat="1" applyFont="1" applyBorder="1" applyAlignment="1">
      <alignment horizontal="right" vertical="center" shrinkToFit="1"/>
    </xf>
    <xf numFmtId="179" fontId="23" fillId="0" borderId="55" xfId="46" applyNumberFormat="1" applyFont="1" applyBorder="1" applyAlignment="1">
      <alignment horizontal="right" vertical="center" shrinkToFit="1"/>
    </xf>
    <xf numFmtId="182" fontId="23" fillId="0" borderId="56" xfId="46" applyNumberFormat="1" applyFont="1" applyBorder="1" applyAlignment="1">
      <alignment horizontal="right" vertical="center" shrinkToFit="1"/>
    </xf>
    <xf numFmtId="179" fontId="23" fillId="0" borderId="63" xfId="46" applyNumberFormat="1" applyFont="1" applyBorder="1" applyAlignment="1">
      <alignment horizontal="right" vertical="center" shrinkToFit="1"/>
    </xf>
    <xf numFmtId="182" fontId="23" fillId="0" borderId="64" xfId="46" applyNumberFormat="1" applyFont="1" applyBorder="1" applyAlignment="1">
      <alignment horizontal="right" vertical="center" shrinkToFit="1"/>
    </xf>
    <xf numFmtId="179" fontId="23" fillId="0" borderId="67" xfId="46" applyNumberFormat="1" applyFont="1" applyBorder="1" applyAlignment="1">
      <alignment horizontal="right" vertical="center" shrinkToFit="1"/>
    </xf>
    <xf numFmtId="182" fontId="23" fillId="0" borderId="68" xfId="46" applyNumberFormat="1" applyFont="1" applyBorder="1" applyAlignment="1">
      <alignment horizontal="right" vertical="center" shrinkToFit="1"/>
    </xf>
    <xf numFmtId="179" fontId="23" fillId="0" borderId="59" xfId="46" applyNumberFormat="1" applyFont="1" applyBorder="1" applyAlignment="1">
      <alignment horizontal="right" vertical="center" shrinkToFit="1"/>
    </xf>
    <xf numFmtId="182" fontId="23" fillId="0" borderId="60" xfId="46" applyNumberFormat="1" applyFont="1" applyBorder="1" applyAlignment="1">
      <alignment horizontal="right" vertical="center" shrinkToFit="1"/>
    </xf>
    <xf numFmtId="182" fontId="23" fillId="0" borderId="102" xfId="46" applyNumberFormat="1" applyFont="1" applyBorder="1" applyAlignment="1">
      <alignment horizontal="right" vertical="center" shrinkToFit="1"/>
    </xf>
    <xf numFmtId="177" fontId="21" fillId="0" borderId="76" xfId="46" applyNumberFormat="1" applyFont="1" applyFill="1" applyBorder="1" applyAlignment="1">
      <alignment horizontal="center" vertical="center" shrinkToFit="1"/>
    </xf>
    <xf numFmtId="178" fontId="21" fillId="0" borderId="76" xfId="46" applyNumberFormat="1" applyFont="1" applyFill="1" applyBorder="1" applyAlignment="1">
      <alignment horizontal="center" vertical="center" shrinkToFit="1"/>
    </xf>
    <xf numFmtId="184" fontId="26" fillId="21" borderId="65" xfId="46" applyNumberFormat="1" applyFont="1" applyFill="1" applyBorder="1" applyAlignment="1">
      <alignment horizontal="center" vertical="center" shrinkToFit="1"/>
    </xf>
    <xf numFmtId="179" fontId="23" fillId="0" borderId="91" xfId="46" applyNumberFormat="1" applyFont="1" applyBorder="1" applyAlignment="1">
      <alignment horizontal="right" vertical="center" shrinkToFit="1"/>
    </xf>
    <xf numFmtId="177" fontId="21" fillId="0" borderId="108" xfId="46" applyNumberFormat="1" applyFont="1" applyBorder="1" applyAlignment="1">
      <alignment vertical="center"/>
    </xf>
    <xf numFmtId="177" fontId="21" fillId="0" borderId="102" xfId="46" applyNumberFormat="1" applyFont="1" applyBorder="1" applyAlignment="1">
      <alignment horizontal="center" vertical="center" shrinkToFit="1"/>
    </xf>
    <xf numFmtId="177" fontId="21" fillId="0" borderId="64" xfId="46" applyNumberFormat="1" applyFont="1" applyBorder="1" applyAlignment="1">
      <alignment horizontal="center" vertical="center" shrinkToFit="1"/>
    </xf>
    <xf numFmtId="177" fontId="21" fillId="0" borderId="60" xfId="46" applyNumberFormat="1" applyFont="1" applyBorder="1" applyAlignment="1">
      <alignment horizontal="center" vertical="center" shrinkToFit="1"/>
    </xf>
    <xf numFmtId="0" fontId="22" fillId="0" borderId="0" xfId="46" applyFont="1" applyAlignment="1">
      <alignment vertical="center" shrinkToFit="1"/>
    </xf>
    <xf numFmtId="0" fontId="34" fillId="0" borderId="0" xfId="46" applyFont="1" applyAlignment="1">
      <alignment horizontal="right" vertical="center" shrinkToFit="1"/>
    </xf>
    <xf numFmtId="0" fontId="23" fillId="0" borderId="0" xfId="46" applyFont="1" applyAlignment="1">
      <alignment vertical="center" shrinkToFit="1"/>
    </xf>
    <xf numFmtId="0" fontId="0" fillId="0" borderId="137" xfId="0" applyBorder="1" applyAlignment="1">
      <alignment horizontal="center" vertical="center"/>
    </xf>
    <xf numFmtId="0" fontId="0" fillId="0" borderId="108" xfId="0" applyBorder="1" applyAlignment="1">
      <alignment horizontal="center" vertical="center" shrinkToFit="1"/>
    </xf>
    <xf numFmtId="179" fontId="23" fillId="0" borderId="138" xfId="46" applyNumberFormat="1" applyFont="1" applyBorder="1" applyAlignment="1">
      <alignment horizontal="center" vertical="center" shrinkToFit="1"/>
    </xf>
    <xf numFmtId="182" fontId="23" fillId="0" borderId="114" xfId="46" applyNumberFormat="1" applyFont="1" applyBorder="1" applyAlignment="1">
      <alignment horizontal="center" vertical="center" shrinkToFit="1"/>
    </xf>
    <xf numFmtId="177" fontId="21" fillId="0" borderId="139" xfId="46" applyNumberFormat="1" applyFont="1" applyBorder="1" applyAlignment="1">
      <alignment horizontal="center" vertical="center" shrinkToFit="1"/>
    </xf>
    <xf numFmtId="178" fontId="21" fillId="0" borderId="54" xfId="46" applyNumberFormat="1" applyFont="1" applyBorder="1" applyAlignment="1">
      <alignment horizontal="center" vertical="center" shrinkToFit="1"/>
    </xf>
    <xf numFmtId="184" fontId="35" fillId="21" borderId="140" xfId="46" applyNumberFormat="1" applyFont="1" applyFill="1" applyBorder="1" applyAlignment="1">
      <alignment horizontal="center" vertical="center" shrinkToFit="1"/>
    </xf>
    <xf numFmtId="177" fontId="21" fillId="0" borderId="141" xfId="46" applyNumberFormat="1" applyFont="1" applyBorder="1" applyAlignment="1">
      <alignment horizontal="center" vertical="center" shrinkToFit="1"/>
    </xf>
    <xf numFmtId="178" fontId="21" fillId="0" borderId="89" xfId="46" applyNumberFormat="1" applyFont="1" applyBorder="1" applyAlignment="1">
      <alignment horizontal="center" vertical="center" shrinkToFit="1"/>
    </xf>
    <xf numFmtId="184" fontId="35" fillId="21" borderId="142" xfId="46" applyNumberFormat="1" applyFont="1" applyFill="1" applyBorder="1" applyAlignment="1">
      <alignment horizontal="center" vertical="center" shrinkToFit="1"/>
    </xf>
    <xf numFmtId="177" fontId="21" fillId="0" borderId="85" xfId="46" applyNumberFormat="1" applyFont="1" applyBorder="1" applyAlignment="1">
      <alignment horizontal="center" vertical="center" shrinkToFit="1"/>
    </xf>
    <xf numFmtId="179" fontId="23" fillId="0" borderId="143" xfId="46" applyNumberFormat="1" applyFont="1" applyBorder="1" applyAlignment="1">
      <alignment horizontal="center" vertical="center" shrinkToFit="1"/>
    </xf>
    <xf numFmtId="182" fontId="23" fillId="0" borderId="56" xfId="46" applyNumberFormat="1" applyFont="1" applyBorder="1" applyAlignment="1">
      <alignment horizontal="center" vertical="center" shrinkToFit="1"/>
    </xf>
    <xf numFmtId="178" fontId="41" fillId="0" borderId="0" xfId="46" applyNumberFormat="1" applyAlignment="1">
      <alignment horizontal="left" vertical="center" shrinkToFit="1"/>
    </xf>
    <xf numFmtId="179" fontId="23" fillId="0" borderId="144" xfId="46" applyNumberFormat="1" applyFont="1" applyBorder="1" applyAlignment="1">
      <alignment horizontal="center" vertical="center" shrinkToFit="1"/>
    </xf>
    <xf numFmtId="182" fontId="23" fillId="0" borderId="64" xfId="46" applyNumberFormat="1" applyFont="1" applyBorder="1" applyAlignment="1">
      <alignment horizontal="center" vertical="center" shrinkToFit="1"/>
    </xf>
    <xf numFmtId="0" fontId="28" fillId="0" borderId="145" xfId="0" applyFont="1" applyBorder="1" applyAlignment="1">
      <alignment horizontal="center" vertical="center" wrapText="1"/>
    </xf>
    <xf numFmtId="179" fontId="23" fillId="0" borderId="146" xfId="46" applyNumberFormat="1" applyFont="1" applyBorder="1" applyAlignment="1">
      <alignment horizontal="center" vertical="center" shrinkToFit="1"/>
    </xf>
    <xf numFmtId="182" fontId="23" fillId="0" borderId="60" xfId="46" applyNumberFormat="1" applyFont="1" applyBorder="1" applyAlignment="1">
      <alignment horizontal="center" vertical="center" shrinkToFit="1"/>
    </xf>
    <xf numFmtId="177" fontId="21" fillId="0" borderId="97" xfId="46" applyNumberFormat="1" applyFont="1" applyBorder="1" applyAlignment="1">
      <alignment horizontal="center" vertical="center" shrinkToFit="1"/>
    </xf>
    <xf numFmtId="178" fontId="21" fillId="0" borderId="62" xfId="46" applyNumberFormat="1" applyFont="1" applyBorder="1" applyAlignment="1">
      <alignment horizontal="center" vertical="center" shrinkToFit="1"/>
    </xf>
    <xf numFmtId="184" fontId="35" fillId="21" borderId="147" xfId="46" applyNumberFormat="1" applyFont="1" applyFill="1" applyBorder="1" applyAlignment="1">
      <alignment horizontal="center" vertical="center" shrinkToFit="1"/>
    </xf>
    <xf numFmtId="179" fontId="23" fillId="0" borderId="148" xfId="46" applyNumberFormat="1" applyFont="1" applyBorder="1" applyAlignment="1">
      <alignment horizontal="center" vertical="center" shrinkToFit="1"/>
    </xf>
    <xf numFmtId="182" fontId="23" fillId="0" borderId="52" xfId="46" applyNumberFormat="1" applyFont="1" applyBorder="1" applyAlignment="1">
      <alignment horizontal="center" vertical="center" shrinkToFit="1"/>
    </xf>
    <xf numFmtId="184" fontId="35" fillId="21" borderId="149" xfId="46" applyNumberFormat="1" applyFont="1" applyFill="1" applyBorder="1" applyAlignment="1">
      <alignment horizontal="center" vertical="center" shrinkToFit="1"/>
    </xf>
    <xf numFmtId="177" fontId="21" fillId="0" borderId="150" xfId="46" applyNumberFormat="1" applyFont="1" applyBorder="1" applyAlignment="1">
      <alignment horizontal="center" vertical="center" shrinkToFit="1"/>
    </xf>
    <xf numFmtId="178" fontId="21" fillId="0" borderId="15" xfId="46" applyNumberFormat="1" applyFont="1" applyBorder="1" applyAlignment="1">
      <alignment horizontal="center" vertical="center" shrinkToFit="1"/>
    </xf>
    <xf numFmtId="0" fontId="27" fillId="0" borderId="0" xfId="0" applyFont="1" applyAlignment="1"/>
    <xf numFmtId="0" fontId="0" fillId="0" borderId="0" xfId="0" applyFont="1" applyAlignment="1"/>
    <xf numFmtId="177" fontId="21" fillId="0" borderId="151" xfId="46" applyNumberFormat="1" applyFont="1" applyBorder="1" applyAlignment="1">
      <alignment horizontal="center" vertical="center" shrinkToFit="1"/>
    </xf>
    <xf numFmtId="178" fontId="21" fillId="0" borderId="58" xfId="46" applyNumberFormat="1" applyFont="1" applyBorder="1" applyAlignment="1">
      <alignment horizontal="center" vertical="center" shrinkToFit="1"/>
    </xf>
    <xf numFmtId="184" fontId="35" fillId="21" borderId="152" xfId="46" applyNumberFormat="1" applyFont="1" applyFill="1" applyBorder="1" applyAlignment="1">
      <alignment horizontal="center" vertical="center" shrinkToFit="1"/>
    </xf>
    <xf numFmtId="184" fontId="35" fillId="21" borderId="153" xfId="46" applyNumberFormat="1" applyFont="1" applyFill="1" applyBorder="1" applyAlignment="1">
      <alignment horizontal="center" vertical="center" shrinkToFit="1"/>
    </xf>
    <xf numFmtId="177" fontId="41" fillId="0" borderId="127" xfId="46" applyNumberFormat="1" applyBorder="1" applyAlignment="1">
      <alignment horizontal="center" vertical="center" shrinkToFit="1"/>
    </xf>
    <xf numFmtId="177" fontId="21" fillId="0" borderId="58" xfId="46" applyNumberFormat="1" applyFont="1" applyBorder="1" applyAlignment="1">
      <alignment horizontal="center" vertical="center" shrinkToFit="1"/>
    </xf>
    <xf numFmtId="0" fontId="28" fillId="0" borderId="0" xfId="0" applyFont="1" applyAlignment="1">
      <alignment horizontal="center" vertical="center" wrapText="1"/>
    </xf>
    <xf numFmtId="179" fontId="23" fillId="0" borderId="0" xfId="46" applyNumberFormat="1" applyFont="1" applyAlignment="1">
      <alignment horizontal="center" vertical="center" shrinkToFit="1"/>
    </xf>
    <xf numFmtId="182" fontId="23" fillId="0" borderId="0" xfId="46" applyNumberFormat="1" applyFont="1" applyAlignment="1">
      <alignment horizontal="center" vertical="center" shrinkToFit="1"/>
    </xf>
    <xf numFmtId="184" fontId="35" fillId="0" borderId="0" xfId="46" applyNumberFormat="1" applyFont="1" applyFill="1" applyAlignment="1">
      <alignment horizontal="center" vertical="center" shrinkToFit="1"/>
    </xf>
    <xf numFmtId="177" fontId="21" fillId="0" borderId="154" xfId="46" applyNumberFormat="1" applyFont="1" applyBorder="1" applyAlignment="1">
      <alignment horizontal="center" vertical="center" shrinkToFit="1"/>
    </xf>
    <xf numFmtId="178" fontId="21" fillId="0" borderId="155" xfId="46" applyNumberFormat="1" applyFont="1" applyBorder="1" applyAlignment="1">
      <alignment horizontal="center" vertical="center" shrinkToFit="1"/>
    </xf>
    <xf numFmtId="184" fontId="35" fillId="21" borderId="156" xfId="46" applyNumberFormat="1" applyFont="1" applyFill="1" applyBorder="1" applyAlignment="1">
      <alignment horizontal="center" vertical="center" shrinkToFit="1"/>
    </xf>
    <xf numFmtId="179" fontId="23" fillId="0" borderId="157" xfId="46" applyNumberFormat="1" applyFont="1" applyBorder="1" applyAlignment="1">
      <alignment horizontal="center" vertical="center" shrinkToFit="1"/>
    </xf>
    <xf numFmtId="182" fontId="23" fillId="0" borderId="158" xfId="46" applyNumberFormat="1" applyFont="1" applyBorder="1" applyAlignment="1">
      <alignment horizontal="center" vertical="center" shrinkToFit="1"/>
    </xf>
    <xf numFmtId="177" fontId="21" fillId="0" borderId="159" xfId="46" applyNumberFormat="1" applyFont="1" applyBorder="1" applyAlignment="1">
      <alignment horizontal="center" vertical="center" shrinkToFit="1"/>
    </xf>
    <xf numFmtId="177" fontId="21" fillId="0" borderId="160" xfId="46" applyNumberFormat="1" applyFont="1" applyBorder="1" applyAlignment="1">
      <alignment horizontal="center" vertical="center" shrinkToFit="1"/>
    </xf>
    <xf numFmtId="178" fontId="21" fillId="0" borderId="161" xfId="46" applyNumberFormat="1" applyFont="1" applyBorder="1" applyAlignment="1">
      <alignment horizontal="center" vertical="center" shrinkToFit="1"/>
    </xf>
    <xf numFmtId="184" fontId="35" fillId="21" borderId="162" xfId="46" applyNumberFormat="1" applyFont="1" applyFill="1" applyBorder="1" applyAlignment="1">
      <alignment horizontal="center" vertical="center" shrinkToFit="1"/>
    </xf>
    <xf numFmtId="179" fontId="23" fillId="0" borderId="163" xfId="46" applyNumberFormat="1" applyFont="1" applyBorder="1" applyAlignment="1">
      <alignment horizontal="center" vertical="center" shrinkToFit="1"/>
    </xf>
    <xf numFmtId="182" fontId="23" fillId="0" borderId="164" xfId="46" applyNumberFormat="1" applyFont="1" applyBorder="1" applyAlignment="1">
      <alignment horizontal="center" vertical="center" shrinkToFit="1"/>
    </xf>
    <xf numFmtId="177" fontId="21" fillId="0" borderId="165" xfId="46" applyNumberFormat="1" applyFont="1" applyBorder="1" applyAlignment="1">
      <alignment horizontal="center" vertical="center" shrinkToFit="1"/>
    </xf>
    <xf numFmtId="184" fontId="35" fillId="21" borderId="166" xfId="46" applyNumberFormat="1" applyFont="1" applyFill="1" applyBorder="1" applyAlignment="1">
      <alignment horizontal="center" vertical="center" shrinkToFit="1"/>
    </xf>
    <xf numFmtId="0" fontId="28" fillId="0" borderId="0" xfId="0" applyFont="1" applyBorder="1" applyAlignment="1">
      <alignment horizontal="center" vertical="center" wrapText="1"/>
    </xf>
    <xf numFmtId="179" fontId="23" fillId="0" borderId="0" xfId="46" applyNumberFormat="1" applyFont="1" applyBorder="1" applyAlignment="1">
      <alignment horizontal="center" vertical="center" shrinkToFit="1"/>
    </xf>
    <xf numFmtId="182" fontId="23" fillId="0" borderId="0" xfId="46" applyNumberFormat="1" applyFont="1" applyBorder="1" applyAlignment="1">
      <alignment horizontal="center" vertical="center" shrinkToFit="1"/>
    </xf>
    <xf numFmtId="184" fontId="35" fillId="0" borderId="0" xfId="46" applyNumberFormat="1" applyFont="1" applyFill="1" applyBorder="1" applyAlignment="1">
      <alignment horizontal="center" vertical="center" shrinkToFit="1"/>
    </xf>
    <xf numFmtId="184" fontId="39" fillId="21" borderId="149" xfId="46" applyNumberFormat="1" applyFont="1" applyFill="1" applyBorder="1" applyAlignment="1">
      <alignment horizontal="center" vertical="center" shrinkToFit="1"/>
    </xf>
    <xf numFmtId="184" fontId="39" fillId="21" borderId="142" xfId="46" applyNumberFormat="1" applyFont="1" applyFill="1" applyBorder="1" applyAlignment="1">
      <alignment horizontal="center" vertical="center" shrinkToFit="1"/>
    </xf>
    <xf numFmtId="177" fontId="38" fillId="0" borderId="51" xfId="46" applyNumberFormat="1" applyFont="1" applyBorder="1" applyAlignment="1">
      <alignment horizontal="center" vertical="center" shrinkToFit="1"/>
    </xf>
    <xf numFmtId="177" fontId="38" fillId="0" borderId="139" xfId="46" applyNumberFormat="1" applyFont="1" applyBorder="1" applyAlignment="1">
      <alignment horizontal="center" vertical="center" shrinkToFit="1"/>
    </xf>
    <xf numFmtId="177" fontId="38" fillId="0" borderId="55" xfId="46" applyNumberFormat="1" applyFont="1" applyBorder="1" applyAlignment="1">
      <alignment horizontal="center" vertical="center" shrinkToFit="1"/>
    </xf>
    <xf numFmtId="177" fontId="38" fillId="0" borderId="141" xfId="46" applyNumberFormat="1" applyFont="1" applyBorder="1" applyAlignment="1">
      <alignment horizontal="center" vertical="center" shrinkToFit="1"/>
    </xf>
    <xf numFmtId="177" fontId="38" fillId="0" borderId="72" xfId="46" applyNumberFormat="1" applyFont="1" applyBorder="1" applyAlignment="1">
      <alignment horizontal="center" vertical="center" shrinkToFit="1"/>
    </xf>
    <xf numFmtId="179" fontId="38" fillId="0" borderId="148" xfId="46" applyNumberFormat="1" applyFont="1" applyBorder="1" applyAlignment="1">
      <alignment horizontal="center" vertical="center" shrinkToFit="1"/>
    </xf>
    <xf numFmtId="182" fontId="38" fillId="0" borderId="52" xfId="46" applyNumberFormat="1" applyFont="1" applyBorder="1" applyAlignment="1">
      <alignment horizontal="center" vertical="center" shrinkToFit="1"/>
    </xf>
    <xf numFmtId="178" fontId="38" fillId="0" borderId="54" xfId="46" applyNumberFormat="1" applyFont="1" applyBorder="1" applyAlignment="1">
      <alignment horizontal="center" vertical="center" shrinkToFit="1"/>
    </xf>
    <xf numFmtId="179" fontId="38" fillId="0" borderId="138" xfId="46" applyNumberFormat="1" applyFont="1" applyBorder="1" applyAlignment="1">
      <alignment horizontal="center" vertical="center" shrinkToFit="1"/>
    </xf>
    <xf numFmtId="182" fontId="38" fillId="0" borderId="114" xfId="46" applyNumberFormat="1" applyFont="1" applyBorder="1" applyAlignment="1">
      <alignment horizontal="center" vertical="center" shrinkToFit="1"/>
    </xf>
    <xf numFmtId="178" fontId="38" fillId="0" borderId="89" xfId="46" applyNumberFormat="1" applyFont="1" applyBorder="1" applyAlignment="1">
      <alignment horizontal="center" vertical="center" shrinkToFit="1"/>
    </xf>
    <xf numFmtId="184" fontId="35" fillId="24" borderId="0" xfId="46" applyNumberFormat="1" applyFont="1" applyFill="1" applyBorder="1" applyAlignment="1">
      <alignment horizontal="center" vertical="center" shrinkToFit="1"/>
    </xf>
    <xf numFmtId="182" fontId="23" fillId="0" borderId="108" xfId="46" applyNumberFormat="1" applyFont="1" applyBorder="1" applyAlignment="1">
      <alignment horizontal="center" vertical="center" shrinkToFit="1"/>
    </xf>
    <xf numFmtId="177" fontId="21" fillId="0" borderId="146" xfId="46" applyNumberFormat="1" applyFont="1" applyBorder="1" applyAlignment="1">
      <alignment horizontal="center" vertical="center" shrinkToFit="1"/>
    </xf>
    <xf numFmtId="177" fontId="21" fillId="0" borderId="62" xfId="46" applyNumberFormat="1" applyFont="1" applyBorder="1" applyAlignment="1">
      <alignment horizontal="center" vertical="center" shrinkToFit="1"/>
    </xf>
    <xf numFmtId="178" fontId="38" fillId="0" borderId="15" xfId="46" applyNumberFormat="1" applyFont="1" applyBorder="1" applyAlignment="1">
      <alignment horizontal="center" vertical="center" shrinkToFit="1"/>
    </xf>
    <xf numFmtId="182" fontId="38" fillId="0" borderId="71" xfId="46" applyNumberFormat="1" applyFont="1" applyBorder="1" applyAlignment="1">
      <alignment horizontal="center" vertical="center" shrinkToFit="1"/>
    </xf>
    <xf numFmtId="182" fontId="38" fillId="0" borderId="96" xfId="46" applyNumberFormat="1" applyFont="1" applyBorder="1" applyAlignment="1">
      <alignment horizontal="center" vertical="center" shrinkToFit="1"/>
    </xf>
    <xf numFmtId="177" fontId="38" fillId="0" borderId="167" xfId="46" applyNumberFormat="1" applyFont="1" applyBorder="1" applyAlignment="1">
      <alignment horizontal="center" vertical="center" shrinkToFit="1"/>
    </xf>
    <xf numFmtId="177" fontId="38" fillId="0" borderId="168" xfId="46" applyNumberFormat="1" applyFont="1" applyBorder="1" applyAlignment="1">
      <alignment horizontal="center" vertical="center" shrinkToFit="1"/>
    </xf>
    <xf numFmtId="177" fontId="21" fillId="0" borderId="153" xfId="46" applyNumberFormat="1" applyFont="1" applyBorder="1" applyAlignment="1">
      <alignment horizontal="center" vertical="center" shrinkToFit="1"/>
    </xf>
    <xf numFmtId="177" fontId="38" fillId="0" borderId="169" xfId="46" applyNumberFormat="1" applyFont="1" applyBorder="1" applyAlignment="1">
      <alignment horizontal="center" vertical="center" shrinkToFit="1"/>
    </xf>
    <xf numFmtId="177" fontId="38" fillId="0" borderId="83" xfId="46" applyNumberFormat="1" applyFont="1" applyBorder="1" applyAlignment="1">
      <alignment horizontal="center" vertical="center" shrinkToFit="1"/>
    </xf>
    <xf numFmtId="178" fontId="38" fillId="0" borderId="11" xfId="46" applyNumberFormat="1" applyFont="1" applyBorder="1" applyAlignment="1">
      <alignment horizontal="center" vertical="center" shrinkToFit="1"/>
    </xf>
    <xf numFmtId="184" fontId="39" fillId="21" borderId="170" xfId="46" applyNumberFormat="1" applyFont="1" applyFill="1" applyBorder="1" applyAlignment="1">
      <alignment horizontal="center" vertical="center" shrinkToFit="1"/>
    </xf>
    <xf numFmtId="177" fontId="38" fillId="0" borderId="171" xfId="46" applyNumberFormat="1" applyFont="1" applyBorder="1" applyAlignment="1">
      <alignment horizontal="center" vertical="center" shrinkToFit="1"/>
    </xf>
    <xf numFmtId="177" fontId="38" fillId="0" borderId="85" xfId="46" applyNumberFormat="1" applyFont="1" applyBorder="1" applyAlignment="1">
      <alignment horizontal="center" vertical="center" shrinkToFit="1"/>
    </xf>
    <xf numFmtId="178" fontId="38" fillId="0" borderId="80" xfId="46" applyNumberFormat="1" applyFont="1" applyBorder="1" applyAlignment="1">
      <alignment horizontal="center" vertical="center" shrinkToFit="1"/>
    </xf>
    <xf numFmtId="184" fontId="39" fillId="21" borderId="74" xfId="46" applyNumberFormat="1" applyFont="1" applyFill="1" applyBorder="1" applyAlignment="1">
      <alignment horizontal="center" vertical="center" shrinkToFit="1"/>
    </xf>
    <xf numFmtId="177" fontId="38" fillId="0" borderId="145" xfId="46" applyNumberFormat="1" applyFont="1" applyBorder="1" applyAlignment="1">
      <alignment horizontal="center" vertical="center" shrinkToFit="1"/>
    </xf>
    <xf numFmtId="177" fontId="38" fillId="0" borderId="97" xfId="46" applyNumberFormat="1" applyFont="1" applyBorder="1" applyAlignment="1">
      <alignment horizontal="center" vertical="center" shrinkToFit="1"/>
    </xf>
    <xf numFmtId="184" fontId="39" fillId="21" borderId="172" xfId="46" applyNumberFormat="1" applyFont="1" applyFill="1" applyBorder="1" applyAlignment="1">
      <alignment horizontal="center" vertical="center" shrinkToFit="1"/>
    </xf>
    <xf numFmtId="177" fontId="38" fillId="0" borderId="71" xfId="46" applyNumberFormat="1" applyFont="1" applyBorder="1" applyAlignment="1">
      <alignment horizontal="center" vertical="center" shrinkToFit="1"/>
    </xf>
    <xf numFmtId="182" fontId="38" fillId="0" borderId="149" xfId="46" applyNumberFormat="1" applyFont="1" applyBorder="1" applyAlignment="1">
      <alignment horizontal="center" vertical="center" shrinkToFit="1"/>
    </xf>
    <xf numFmtId="182" fontId="38" fillId="0" borderId="140" xfId="46" applyNumberFormat="1" applyFont="1" applyBorder="1" applyAlignment="1">
      <alignment horizontal="center" vertical="center" shrinkToFit="1"/>
    </xf>
    <xf numFmtId="182" fontId="23" fillId="0" borderId="147" xfId="46" applyNumberFormat="1" applyFont="1" applyBorder="1" applyAlignment="1">
      <alignment horizontal="center" vertical="center" shrinkToFit="1"/>
    </xf>
    <xf numFmtId="177" fontId="38" fillId="0" borderId="153" xfId="46" applyNumberFormat="1" applyFont="1" applyBorder="1" applyAlignment="1">
      <alignment horizontal="center" vertical="center" shrinkToFit="1"/>
    </xf>
    <xf numFmtId="177" fontId="38" fillId="0" borderId="173" xfId="46" applyNumberFormat="1" applyFont="1" applyBorder="1" applyAlignment="1">
      <alignment horizontal="center" vertical="center" shrinkToFit="1"/>
    </xf>
    <xf numFmtId="180" fontId="38" fillId="0" borderId="148" xfId="46" applyNumberFormat="1" applyFont="1" applyBorder="1" applyAlignment="1">
      <alignment horizontal="center" vertical="center" shrinkToFit="1"/>
    </xf>
    <xf numFmtId="182" fontId="38" fillId="0" borderId="108" xfId="46" applyNumberFormat="1" applyFont="1" applyBorder="1" applyAlignment="1">
      <alignment horizontal="center" vertical="center" shrinkToFit="1"/>
    </xf>
    <xf numFmtId="179" fontId="38" fillId="0" borderId="100" xfId="46" applyNumberFormat="1" applyFont="1" applyBorder="1" applyAlignment="1">
      <alignment horizontal="center" vertical="center" shrinkToFit="1"/>
    </xf>
    <xf numFmtId="177" fontId="38" fillId="0" borderId="150" xfId="46" applyNumberFormat="1" applyFont="1" applyBorder="1" applyAlignment="1">
      <alignment horizontal="center" vertical="center" shrinkToFit="1"/>
    </xf>
    <xf numFmtId="184" fontId="39" fillId="21" borderId="147" xfId="46" applyNumberFormat="1" applyFont="1" applyFill="1" applyBorder="1" applyAlignment="1">
      <alignment horizontal="center" vertical="center" shrinkToFit="1"/>
    </xf>
    <xf numFmtId="180" fontId="42" fillId="0" borderId="174" xfId="47" applyNumberFormat="1" applyFont="1" applyBorder="1" applyAlignment="1">
      <alignment horizontal="center" vertical="center"/>
    </xf>
    <xf numFmtId="180" fontId="42" fillId="0" borderId="175" xfId="47" applyNumberFormat="1" applyFont="1" applyBorder="1" applyAlignment="1">
      <alignment horizontal="center" vertical="center"/>
    </xf>
    <xf numFmtId="185" fontId="42" fillId="0" borderId="176" xfId="47" applyNumberFormat="1" applyFont="1" applyBorder="1" applyAlignment="1">
      <alignment horizontal="center" vertical="center"/>
    </xf>
    <xf numFmtId="0" fontId="42" fillId="0" borderId="177" xfId="47" applyFont="1" applyBorder="1" applyAlignment="1">
      <alignment horizontal="left" vertical="center"/>
    </xf>
    <xf numFmtId="180" fontId="42" fillId="0" borderId="127" xfId="47" applyNumberFormat="1" applyFont="1" applyBorder="1" applyAlignment="1">
      <alignment horizontal="center" vertical="center"/>
    </xf>
    <xf numFmtId="185" fontId="42" fillId="0" borderId="178" xfId="47" applyNumberFormat="1" applyFont="1" applyBorder="1" applyAlignment="1">
      <alignment horizontal="center" vertical="center"/>
    </xf>
    <xf numFmtId="177" fontId="38" fillId="0" borderId="179" xfId="46" applyNumberFormat="1" applyFont="1" applyBorder="1" applyAlignment="1">
      <alignment horizontal="center" vertical="center" shrinkToFit="1"/>
    </xf>
    <xf numFmtId="184" fontId="39" fillId="21" borderId="152" xfId="46" applyNumberFormat="1" applyFont="1" applyFill="1" applyBorder="1" applyAlignment="1">
      <alignment horizontal="center" vertical="center" shrinkToFit="1"/>
    </xf>
    <xf numFmtId="178" fontId="38" fillId="0" borderId="58" xfId="46" applyNumberFormat="1" applyFont="1" applyBorder="1" applyAlignment="1">
      <alignment horizontal="center" vertical="center" shrinkToFit="1"/>
    </xf>
    <xf numFmtId="179" fontId="38" fillId="0" borderId="143" xfId="46" applyNumberFormat="1" applyFont="1" applyBorder="1" applyAlignment="1">
      <alignment horizontal="center" vertical="center" shrinkToFit="1"/>
    </xf>
    <xf numFmtId="182" fontId="38" fillId="0" borderId="142" xfId="46" applyNumberFormat="1" applyFont="1" applyBorder="1" applyAlignment="1">
      <alignment horizontal="center" vertical="center" shrinkToFit="1"/>
    </xf>
    <xf numFmtId="179" fontId="38" fillId="0" borderId="180" xfId="46" applyNumberFormat="1" applyFont="1" applyBorder="1" applyAlignment="1">
      <alignment horizontal="center" vertical="center" shrinkToFit="1"/>
    </xf>
    <xf numFmtId="182" fontId="38" fillId="0" borderId="181" xfId="46" applyNumberFormat="1" applyFont="1" applyBorder="1" applyAlignment="1">
      <alignment horizontal="center" vertical="center" shrinkToFit="1"/>
    </xf>
    <xf numFmtId="177" fontId="38" fillId="0" borderId="182" xfId="46" applyNumberFormat="1" applyFont="1" applyBorder="1" applyAlignment="1">
      <alignment horizontal="center" vertical="center" shrinkToFit="1"/>
    </xf>
    <xf numFmtId="177" fontId="38" fillId="0" borderId="183" xfId="46" applyNumberFormat="1" applyFont="1" applyBorder="1" applyAlignment="1">
      <alignment horizontal="center" vertical="center" shrinkToFit="1"/>
    </xf>
    <xf numFmtId="178" fontId="38" fillId="0" borderId="184" xfId="46" applyNumberFormat="1" applyFont="1" applyBorder="1" applyAlignment="1">
      <alignment horizontal="center" vertical="center" shrinkToFit="1"/>
    </xf>
    <xf numFmtId="184" fontId="39" fillId="21" borderId="185" xfId="46" applyNumberFormat="1" applyFont="1" applyFill="1" applyBorder="1" applyAlignment="1">
      <alignment horizontal="center" vertical="center" shrinkToFit="1"/>
    </xf>
    <xf numFmtId="179" fontId="38" fillId="0" borderId="146" xfId="46" applyNumberFormat="1" applyFont="1" applyBorder="1" applyAlignment="1">
      <alignment horizontal="center" vertical="center" shrinkToFit="1"/>
    </xf>
    <xf numFmtId="182" fontId="38" fillId="0" borderId="72" xfId="46" applyNumberFormat="1" applyFont="1" applyBorder="1" applyAlignment="1">
      <alignment horizontal="center" vertical="center" shrinkToFit="1"/>
    </xf>
    <xf numFmtId="182" fontId="38" fillId="0" borderId="73" xfId="46" applyNumberFormat="1" applyFont="1" applyBorder="1" applyAlignment="1">
      <alignment horizontal="center" vertical="center" shrinkToFit="1"/>
    </xf>
    <xf numFmtId="178" fontId="38" fillId="0" borderId="62" xfId="46" applyNumberFormat="1" applyFont="1" applyBorder="1" applyAlignment="1">
      <alignment horizontal="center" vertical="center" shrinkToFit="1"/>
    </xf>
    <xf numFmtId="182" fontId="38" fillId="0" borderId="0" xfId="46" applyNumberFormat="1" applyFont="1" applyBorder="1" applyAlignment="1">
      <alignment horizontal="center" vertical="center" shrinkToFit="1"/>
    </xf>
    <xf numFmtId="179" fontId="38" fillId="0" borderId="99" xfId="46" applyNumberFormat="1" applyFont="1" applyBorder="1" applyAlignment="1">
      <alignment horizontal="center" vertical="center" shrinkToFit="1"/>
    </xf>
    <xf numFmtId="182" fontId="38" fillId="0" borderId="147" xfId="46" applyNumberFormat="1" applyFont="1" applyBorder="1" applyAlignment="1">
      <alignment horizontal="center" vertical="center" shrinkToFit="1"/>
    </xf>
    <xf numFmtId="181" fontId="42" fillId="0" borderId="177" xfId="47" applyNumberFormat="1" applyFont="1" applyBorder="1" applyAlignment="1">
      <alignment horizontal="center" vertical="center" shrinkToFit="1"/>
    </xf>
    <xf numFmtId="181" fontId="42" fillId="0" borderId="174" xfId="47" applyNumberFormat="1" applyFont="1" applyBorder="1" applyAlignment="1">
      <alignment horizontal="center" vertical="center" shrinkToFit="1"/>
    </xf>
    <xf numFmtId="181" fontId="42" fillId="0" borderId="175" xfId="47" applyNumberFormat="1" applyFont="1" applyBorder="1" applyAlignment="1">
      <alignment horizontal="center" vertical="center" shrinkToFit="1"/>
    </xf>
    <xf numFmtId="181" fontId="39" fillId="21" borderId="186" xfId="47" applyNumberFormat="1" applyFont="1" applyFill="1" applyBorder="1" applyAlignment="1">
      <alignment horizontal="center" vertical="center" shrinkToFit="1"/>
    </xf>
    <xf numFmtId="181" fontId="39" fillId="21" borderId="187" xfId="47" applyNumberFormat="1" applyFont="1" applyFill="1" applyBorder="1" applyAlignment="1">
      <alignment horizontal="center" vertical="center" shrinkToFit="1"/>
    </xf>
    <xf numFmtId="181" fontId="39" fillId="21" borderId="188" xfId="47" applyNumberFormat="1" applyFont="1" applyFill="1" applyBorder="1" applyAlignment="1">
      <alignment horizontal="center" vertical="center" shrinkToFit="1"/>
    </xf>
    <xf numFmtId="181" fontId="42" fillId="0" borderId="189" xfId="47" applyNumberFormat="1" applyFont="1" applyBorder="1" applyAlignment="1">
      <alignment horizontal="center" vertical="center" shrinkToFit="1"/>
    </xf>
    <xf numFmtId="181" fontId="42" fillId="0" borderId="190" xfId="47" applyNumberFormat="1" applyFont="1" applyBorder="1" applyAlignment="1">
      <alignment horizontal="center" vertical="center" shrinkToFit="1"/>
    </xf>
    <xf numFmtId="181" fontId="42" fillId="0" borderId="191" xfId="47" applyNumberFormat="1" applyFont="1" applyBorder="1" applyAlignment="1">
      <alignment horizontal="center" vertical="center" shrinkToFit="1"/>
    </xf>
    <xf numFmtId="179" fontId="38" fillId="0" borderId="144" xfId="46" applyNumberFormat="1" applyFont="1" applyBorder="1" applyAlignment="1">
      <alignment horizontal="center" vertical="center" shrinkToFit="1"/>
    </xf>
    <xf numFmtId="182" fontId="38" fillId="0" borderId="134" xfId="46" applyNumberFormat="1" applyFont="1" applyBorder="1" applyAlignment="1">
      <alignment horizontal="center" vertical="center" shrinkToFit="1"/>
    </xf>
    <xf numFmtId="0" fontId="0" fillId="0" borderId="148" xfId="0" applyFont="1" applyBorder="1" applyAlignment="1">
      <alignment horizontal="right" vertical="center" shrinkToFit="1"/>
    </xf>
    <xf numFmtId="0" fontId="0" fillId="0" borderId="99" xfId="0" applyFont="1" applyBorder="1" applyAlignment="1">
      <alignment horizontal="right" vertical="center" shrinkToFit="1"/>
    </xf>
    <xf numFmtId="0" fontId="0" fillId="0" borderId="144" xfId="0" applyFont="1" applyBorder="1" applyAlignment="1">
      <alignment horizontal="right" vertical="center" shrinkToFit="1"/>
    </xf>
    <xf numFmtId="0" fontId="0" fillId="0" borderId="146" xfId="0" applyFont="1" applyBorder="1" applyAlignment="1">
      <alignment horizontal="right" vertical="center" shrinkToFit="1"/>
    </xf>
    <xf numFmtId="0" fontId="19" fillId="0" borderId="52" xfId="0" applyFont="1" applyBorder="1" applyAlignment="1">
      <alignment vertical="center"/>
    </xf>
    <xf numFmtId="0" fontId="19" fillId="0" borderId="79" xfId="0" applyFont="1" applyBorder="1" applyAlignment="1">
      <alignment vertical="center"/>
    </xf>
    <xf numFmtId="0" fontId="19" fillId="0" borderId="64" xfId="0" applyFont="1" applyBorder="1" applyAlignment="1">
      <alignment vertical="center"/>
    </xf>
    <xf numFmtId="0" fontId="19" fillId="0" borderId="60" xfId="0" applyFont="1" applyBorder="1" applyAlignment="1">
      <alignment vertical="center"/>
    </xf>
    <xf numFmtId="0" fontId="0" fillId="0" borderId="112" xfId="0" applyFont="1" applyBorder="1" applyAlignment="1">
      <alignment horizontal="right" vertical="center" wrapText="1" shrinkToFit="1"/>
    </xf>
    <xf numFmtId="0" fontId="0" fillId="0" borderId="100" xfId="0" applyFont="1" applyBorder="1" applyAlignment="1">
      <alignment horizontal="right" vertical="center" shrinkToFit="1"/>
    </xf>
    <xf numFmtId="0" fontId="19" fillId="0" borderId="192" xfId="0" applyFont="1" applyBorder="1" applyAlignment="1">
      <alignment vertical="center" wrapText="1"/>
    </xf>
    <xf numFmtId="0" fontId="19" fillId="0" borderId="14" xfId="0" applyFont="1" applyBorder="1" applyAlignment="1">
      <alignment vertical="center"/>
    </xf>
    <xf numFmtId="0" fontId="0" fillId="0" borderId="199" xfId="0" applyFont="1" applyBorder="1" applyAlignment="1">
      <alignment horizontal="right" vertical="center" shrinkToFit="1"/>
    </xf>
    <xf numFmtId="0" fontId="19" fillId="0" borderId="68" xfId="0" applyFont="1" applyBorder="1" applyAlignment="1">
      <alignment vertical="center"/>
    </xf>
    <xf numFmtId="0" fontId="0" fillId="0" borderId="138" xfId="0" applyFont="1" applyBorder="1" applyAlignment="1">
      <alignment horizontal="right" vertical="center" shrinkToFit="1"/>
    </xf>
    <xf numFmtId="0" fontId="19" fillId="0" borderId="114" xfId="0" applyFont="1" applyBorder="1" applyAlignment="1">
      <alignment vertical="center"/>
    </xf>
    <xf numFmtId="0" fontId="0" fillId="0" borderId="143" xfId="0" applyFont="1" applyBorder="1" applyAlignment="1">
      <alignment horizontal="right" vertical="center" shrinkToFit="1"/>
    </xf>
    <xf numFmtId="0" fontId="19" fillId="0" borderId="56" xfId="0" applyFont="1" applyBorder="1" applyAlignment="1">
      <alignment vertical="center"/>
    </xf>
    <xf numFmtId="0" fontId="0" fillId="0" borderId="148" xfId="0" applyBorder="1" applyAlignment="1">
      <alignment horizontal="right" vertical="center" shrinkToFit="1"/>
    </xf>
    <xf numFmtId="0" fontId="0" fillId="0" borderId="143" xfId="0" applyBorder="1" applyAlignment="1">
      <alignment horizontal="right" vertical="center" shrinkToFit="1"/>
    </xf>
    <xf numFmtId="0" fontId="0" fillId="0" borderId="144" xfId="0" applyBorder="1" applyAlignment="1">
      <alignment horizontal="right" vertical="center" shrinkToFit="1"/>
    </xf>
    <xf numFmtId="0" fontId="0" fillId="0" borderId="146" xfId="0" applyBorder="1" applyAlignment="1">
      <alignment horizontal="right" vertical="center" shrinkToFit="1"/>
    </xf>
    <xf numFmtId="0" fontId="0" fillId="0" borderId="138" xfId="0" applyBorder="1" applyAlignment="1">
      <alignment horizontal="right" vertical="center" shrinkToFit="1"/>
    </xf>
    <xf numFmtId="0" fontId="19" fillId="0" borderId="192" xfId="0" applyFont="1" applyBorder="1" applyAlignment="1">
      <alignment vertical="center" shrinkToFit="1"/>
    </xf>
    <xf numFmtId="0" fontId="19" fillId="0" borderId="79" xfId="0" applyFont="1" applyBorder="1" applyAlignment="1">
      <alignment vertical="center" shrinkToFit="1"/>
    </xf>
    <xf numFmtId="0" fontId="19" fillId="0" borderId="14" xfId="0" applyFont="1" applyBorder="1" applyAlignment="1">
      <alignment vertical="center" shrinkToFit="1"/>
    </xf>
    <xf numFmtId="0" fontId="19" fillId="0" borderId="52" xfId="0" applyFont="1" applyBorder="1" applyAlignment="1">
      <alignment vertical="center" shrinkToFit="1"/>
    </xf>
    <xf numFmtId="0" fontId="19" fillId="0" borderId="56" xfId="0" applyFont="1" applyBorder="1" applyAlignment="1">
      <alignment vertical="center" shrinkToFit="1"/>
    </xf>
    <xf numFmtId="0" fontId="19" fillId="0" borderId="60" xfId="0" applyFont="1" applyBorder="1" applyAlignment="1">
      <alignment vertical="center" shrinkToFit="1"/>
    </xf>
    <xf numFmtId="0" fontId="0" fillId="0" borderId="0" xfId="0" applyAlignment="1">
      <alignment horizontal="center" vertical="center" shrinkToFit="1"/>
    </xf>
    <xf numFmtId="0" fontId="0" fillId="0" borderId="0" xfId="0" applyAlignment="1">
      <alignment horizontal="right" vertical="center" shrinkToFit="1"/>
    </xf>
    <xf numFmtId="0" fontId="0" fillId="0" borderId="83" xfId="0" applyBorder="1" applyAlignment="1">
      <alignment horizontal="center" vertical="center"/>
    </xf>
    <xf numFmtId="0" fontId="0" fillId="0" borderId="10" xfId="0" applyBorder="1" applyAlignment="1">
      <alignment horizontal="center" vertical="center"/>
    </xf>
    <xf numFmtId="0" fontId="0" fillId="0" borderId="97" xfId="0" applyBorder="1" applyAlignment="1">
      <alignment horizontal="center" vertical="center"/>
    </xf>
    <xf numFmtId="0" fontId="0" fillId="0" borderId="12" xfId="0" applyBorder="1" applyAlignment="1">
      <alignment horizontal="center" vertical="center"/>
    </xf>
    <xf numFmtId="0" fontId="0" fillId="0" borderId="75" xfId="0" applyBorder="1" applyAlignment="1">
      <alignment horizontal="center" vertical="center" shrinkToFit="1"/>
    </xf>
    <xf numFmtId="0" fontId="0" fillId="0" borderId="192" xfId="0" applyBorder="1" applyAlignment="1">
      <alignment horizontal="center" vertical="center" shrinkToFit="1"/>
    </xf>
    <xf numFmtId="0" fontId="0" fillId="0" borderId="13" xfId="0" applyBorder="1" applyAlignment="1">
      <alignment horizontal="center" vertical="center" shrinkToFit="1"/>
    </xf>
    <xf numFmtId="0" fontId="0" fillId="0" borderId="14" xfId="0" applyBorder="1" applyAlignment="1">
      <alignment horizontal="center" vertical="center" shrinkToFit="1"/>
    </xf>
    <xf numFmtId="0" fontId="0" fillId="0" borderId="10" xfId="0" applyBorder="1" applyAlignment="1">
      <alignment horizontal="center" vertical="center" shrinkToFit="1"/>
    </xf>
    <xf numFmtId="0" fontId="0" fillId="0" borderId="193" xfId="0" applyBorder="1" applyAlignment="1">
      <alignment horizontal="center" vertical="center" shrinkToFit="1"/>
    </xf>
    <xf numFmtId="0" fontId="0" fillId="0" borderId="194" xfId="0" applyBorder="1" applyAlignment="1">
      <alignment horizontal="center" vertical="center" shrinkToFit="1"/>
    </xf>
    <xf numFmtId="0" fontId="0" fillId="0" borderId="195" xfId="0" applyBorder="1" applyAlignment="1">
      <alignment horizontal="center" vertical="center" shrinkToFit="1"/>
    </xf>
    <xf numFmtId="0" fontId="0" fillId="0" borderId="196" xfId="0" applyBorder="1" applyAlignment="1">
      <alignment horizontal="center" vertical="center" shrinkToFit="1"/>
    </xf>
    <xf numFmtId="0" fontId="0" fillId="0" borderId="197" xfId="0" applyBorder="1" applyAlignment="1">
      <alignment horizontal="center" vertical="center" shrinkToFit="1"/>
    </xf>
    <xf numFmtId="0" fontId="0" fillId="0" borderId="198" xfId="0" applyBorder="1" applyAlignment="1">
      <alignment horizontal="center" vertical="center" shrinkToFit="1"/>
    </xf>
    <xf numFmtId="0" fontId="24" fillId="0" borderId="10" xfId="47" applyFont="1" applyFill="1" applyBorder="1" applyAlignment="1">
      <alignment horizontal="center" vertical="center" wrapText="1"/>
    </xf>
    <xf numFmtId="0" fontId="25" fillId="0" borderId="76" xfId="47" applyFont="1" applyFill="1" applyBorder="1" applyAlignment="1">
      <alignment horizontal="center" vertical="center"/>
    </xf>
    <xf numFmtId="0" fontId="25" fillId="0" borderId="23" xfId="47" applyFont="1" applyFill="1" applyBorder="1" applyAlignment="1">
      <alignment horizontal="center" vertical="center"/>
    </xf>
    <xf numFmtId="183" fontId="23" fillId="0" borderId="85" xfId="46" applyNumberFormat="1" applyFont="1" applyBorder="1" applyAlignment="1">
      <alignment horizontal="center" vertical="center" textRotation="255" shrinkToFit="1"/>
    </xf>
    <xf numFmtId="0" fontId="24" fillId="0" borderId="38" xfId="47" applyFont="1" applyBorder="1" applyAlignment="1">
      <alignment horizontal="center" vertical="center" wrapText="1"/>
    </xf>
    <xf numFmtId="0" fontId="24" fillId="0" borderId="76" xfId="47" applyFont="1" applyBorder="1" applyAlignment="1">
      <alignment horizontal="center" vertical="center" wrapText="1"/>
    </xf>
    <xf numFmtId="0" fontId="24" fillId="0" borderId="12" xfId="47" applyFont="1" applyBorder="1" applyAlignment="1">
      <alignment horizontal="center" vertical="center" wrapText="1"/>
    </xf>
    <xf numFmtId="0" fontId="24" fillId="0" borderId="76" xfId="47" applyFont="1" applyFill="1" applyBorder="1" applyAlignment="1">
      <alignment horizontal="center" vertical="center" wrapText="1"/>
    </xf>
    <xf numFmtId="0" fontId="25" fillId="0" borderId="76" xfId="47" applyFont="1" applyFill="1" applyBorder="1" applyAlignment="1">
      <alignment horizontal="center" vertical="center" wrapText="1"/>
    </xf>
    <xf numFmtId="0" fontId="25" fillId="0" borderId="23" xfId="47" applyFont="1" applyFill="1" applyBorder="1" applyAlignment="1">
      <alignment horizontal="center" vertical="center" wrapText="1"/>
    </xf>
    <xf numFmtId="0" fontId="22" fillId="0" borderId="0" xfId="46" applyFont="1" applyAlignment="1">
      <alignment horizontal="center" vertical="center" shrinkToFit="1"/>
    </xf>
    <xf numFmtId="0" fontId="23" fillId="0" borderId="0" xfId="46" applyFont="1" applyAlignment="1">
      <alignment horizontal="right" vertical="center" shrinkToFit="1"/>
    </xf>
    <xf numFmtId="0" fontId="24" fillId="0" borderId="112" xfId="46" applyFont="1" applyBorder="1" applyAlignment="1">
      <alignment horizontal="center" vertical="center"/>
    </xf>
    <xf numFmtId="0" fontId="24" fillId="0" borderId="192" xfId="46" applyFont="1" applyBorder="1" applyAlignment="1">
      <alignment horizontal="center" vertical="center"/>
    </xf>
    <xf numFmtId="0" fontId="24" fillId="0" borderId="99" xfId="46" applyFont="1" applyBorder="1" applyAlignment="1">
      <alignment horizontal="center" vertical="center"/>
    </xf>
    <xf numFmtId="0" fontId="24" fillId="0" borderId="79" xfId="46" applyFont="1" applyBorder="1" applyAlignment="1">
      <alignment horizontal="center" vertical="center"/>
    </xf>
    <xf numFmtId="0" fontId="24" fillId="0" borderId="100" xfId="46" applyFont="1" applyBorder="1" applyAlignment="1">
      <alignment horizontal="center" vertical="center"/>
    </xf>
    <xf numFmtId="0" fontId="24" fillId="0" borderId="14" xfId="46" applyFont="1" applyBorder="1" applyAlignment="1">
      <alignment horizontal="center" vertical="center"/>
    </xf>
    <xf numFmtId="0" fontId="24" fillId="0" borderId="75" xfId="46" applyFont="1" applyBorder="1" applyAlignment="1">
      <alignment horizontal="distributed" vertical="center" indent="1"/>
    </xf>
    <xf numFmtId="0" fontId="24" fillId="0" borderId="192" xfId="46" applyFont="1" applyBorder="1" applyAlignment="1">
      <alignment horizontal="distributed" vertical="center" indent="1"/>
    </xf>
    <xf numFmtId="0" fontId="24" fillId="0" borderId="77" xfId="46" applyFont="1" applyBorder="1" applyAlignment="1">
      <alignment horizontal="distributed" vertical="center" indent="1"/>
    </xf>
    <xf numFmtId="0" fontId="24" fillId="0" borderId="79" xfId="46" applyFont="1" applyBorder="1" applyAlignment="1">
      <alignment horizontal="distributed" vertical="center" indent="1"/>
    </xf>
    <xf numFmtId="0" fontId="24" fillId="0" borderId="13" xfId="46" applyFont="1" applyBorder="1" applyAlignment="1">
      <alignment horizontal="distributed" vertical="center" indent="1"/>
    </xf>
    <xf numFmtId="0" fontId="24" fillId="0" borderId="14" xfId="46" applyFont="1" applyBorder="1" applyAlignment="1">
      <alignment horizontal="distributed" vertical="center" indent="1"/>
    </xf>
    <xf numFmtId="176" fontId="24" fillId="0" borderId="10" xfId="46" applyNumberFormat="1" applyFont="1" applyBorder="1" applyAlignment="1">
      <alignment horizontal="center" vertical="center" shrinkToFit="1"/>
    </xf>
    <xf numFmtId="176" fontId="24" fillId="0" borderId="76" xfId="46" applyNumberFormat="1" applyFont="1" applyBorder="1" applyAlignment="1">
      <alignment horizontal="center" vertical="center" shrinkToFit="1"/>
    </xf>
    <xf numFmtId="177" fontId="24" fillId="0" borderId="10" xfId="46" applyNumberFormat="1" applyFont="1" applyBorder="1" applyAlignment="1">
      <alignment horizontal="center" vertical="center" wrapText="1"/>
    </xf>
    <xf numFmtId="177" fontId="24" fillId="0" borderId="76" xfId="46" applyNumberFormat="1" applyFont="1" applyBorder="1" applyAlignment="1">
      <alignment horizontal="center" vertical="center" wrapText="1"/>
    </xf>
    <xf numFmtId="0" fontId="24" fillId="0" borderId="113" xfId="46" applyFont="1" applyBorder="1" applyAlignment="1">
      <alignment horizontal="center" vertical="center" shrinkToFit="1"/>
    </xf>
    <xf numFmtId="0" fontId="24" fillId="0" borderId="192" xfId="46" applyFont="1" applyBorder="1" applyAlignment="1">
      <alignment horizontal="center" vertical="center" shrinkToFit="1"/>
    </xf>
    <xf numFmtId="0" fontId="24" fillId="0" borderId="78" xfId="46" applyFont="1" applyBorder="1" applyAlignment="1">
      <alignment horizontal="center" vertical="center" shrinkToFit="1"/>
    </xf>
    <xf numFmtId="0" fontId="24" fillId="0" borderId="79" xfId="46" applyFont="1" applyBorder="1" applyAlignment="1">
      <alignment horizontal="center" vertical="center" shrinkToFit="1"/>
    </xf>
    <xf numFmtId="0" fontId="24" fillId="0" borderId="10" xfId="47" applyFont="1" applyFill="1" applyBorder="1" applyAlignment="1">
      <alignment horizontal="center" vertical="center" textRotation="255" shrinkToFit="1"/>
    </xf>
    <xf numFmtId="0" fontId="24" fillId="0" borderId="76" xfId="47" applyFont="1" applyFill="1" applyBorder="1" applyAlignment="1">
      <alignment horizontal="center" vertical="center" textRotation="255" shrinkToFit="1"/>
    </xf>
    <xf numFmtId="0" fontId="25" fillId="0" borderId="76" xfId="47" applyFont="1" applyFill="1" applyBorder="1" applyAlignment="1">
      <alignment horizontal="center" vertical="center" textRotation="255" shrinkToFit="1"/>
    </xf>
    <xf numFmtId="0" fontId="25" fillId="0" borderId="23" xfId="47" applyFont="1" applyFill="1" applyBorder="1" applyAlignment="1">
      <alignment horizontal="center" vertical="center" textRotation="255" shrinkToFit="1"/>
    </xf>
    <xf numFmtId="0" fontId="24" fillId="0" borderId="10" xfId="47" applyFont="1" applyFill="1" applyBorder="1" applyAlignment="1">
      <alignment horizontal="left" vertical="center" textRotation="255" shrinkToFit="1"/>
    </xf>
    <xf numFmtId="0" fontId="25" fillId="0" borderId="76" xfId="47" applyFont="1" applyFill="1" applyBorder="1" applyAlignment="1">
      <alignment horizontal="left" vertical="center" textRotation="255" shrinkToFit="1"/>
    </xf>
    <xf numFmtId="0" fontId="25" fillId="0" borderId="23" xfId="47" applyFont="1" applyFill="1" applyBorder="1" applyAlignment="1">
      <alignment horizontal="left" vertical="center" textRotation="255" shrinkToFit="1"/>
    </xf>
    <xf numFmtId="0" fontId="24" fillId="0" borderId="76" xfId="47" applyFont="1" applyBorder="1" applyAlignment="1">
      <alignment horizontal="left" vertical="center" textRotation="255" shrinkToFit="1"/>
    </xf>
    <xf numFmtId="0" fontId="24" fillId="0" borderId="12" xfId="47" applyFont="1" applyBorder="1" applyAlignment="1">
      <alignment horizontal="left" vertical="center" textRotation="255" shrinkToFit="1"/>
    </xf>
    <xf numFmtId="0" fontId="24" fillId="0" borderId="76" xfId="47" applyFont="1" applyFill="1" applyBorder="1" applyAlignment="1">
      <alignment horizontal="left" vertical="center" textRotation="255" shrinkToFit="1"/>
    </xf>
    <xf numFmtId="0" fontId="24" fillId="0" borderId="10" xfId="47" applyFont="1" applyFill="1" applyBorder="1" applyAlignment="1">
      <alignment horizontal="left" vertical="center" wrapText="1" shrinkToFit="1"/>
    </xf>
    <xf numFmtId="0" fontId="24" fillId="0" borderId="76" xfId="47" applyFont="1" applyFill="1" applyBorder="1" applyAlignment="1">
      <alignment horizontal="left" vertical="center" wrapText="1" shrinkToFit="1"/>
    </xf>
    <xf numFmtId="0" fontId="25" fillId="0" borderId="76" xfId="47" applyFont="1" applyFill="1" applyBorder="1" applyAlignment="1">
      <alignment horizontal="left" vertical="center" shrinkToFit="1"/>
    </xf>
    <xf numFmtId="0" fontId="25" fillId="0" borderId="23" xfId="47" applyFont="1" applyFill="1" applyBorder="1" applyAlignment="1">
      <alignment horizontal="left" vertical="center" shrinkToFit="1"/>
    </xf>
    <xf numFmtId="0" fontId="24" fillId="0" borderId="76" xfId="47" applyFont="1" applyBorder="1" applyAlignment="1">
      <alignment horizontal="left" vertical="center" wrapText="1" shrinkToFit="1"/>
    </xf>
    <xf numFmtId="0" fontId="24" fillId="0" borderId="12" xfId="47" applyFont="1" applyBorder="1" applyAlignment="1">
      <alignment horizontal="left" vertical="center" wrapText="1" shrinkToFit="1"/>
    </xf>
    <xf numFmtId="0" fontId="23" fillId="0" borderId="83" xfId="46" applyFont="1" applyBorder="1" applyAlignment="1">
      <alignment horizontal="center" vertical="center" wrapText="1" shrinkToFit="1"/>
    </xf>
    <xf numFmtId="0" fontId="23" fillId="0" borderId="97" xfId="46" applyFont="1" applyBorder="1" applyAlignment="1">
      <alignment horizontal="center" vertical="center" wrapText="1" shrinkToFit="1"/>
    </xf>
    <xf numFmtId="0" fontId="33" fillId="0" borderId="0" xfId="46" applyFont="1" applyAlignment="1">
      <alignment horizontal="left" vertical="center" shrinkToFit="1"/>
    </xf>
    <xf numFmtId="0" fontId="0" fillId="0" borderId="0" xfId="0" applyAlignment="1">
      <alignment vertical="center"/>
    </xf>
    <xf numFmtId="0" fontId="28" fillId="0" borderId="0" xfId="46" applyFont="1" applyAlignment="1">
      <alignment horizontal="left" vertical="center" shrinkToFit="1"/>
    </xf>
    <xf numFmtId="183" fontId="23" fillId="0" borderId="83" xfId="46" applyNumberFormat="1" applyFont="1" applyBorder="1" applyAlignment="1">
      <alignment horizontal="center" vertical="center" wrapText="1" shrinkToFit="1"/>
    </xf>
    <xf numFmtId="183" fontId="23" fillId="0" borderId="85" xfId="46" applyNumberFormat="1" applyFont="1" applyBorder="1" applyAlignment="1">
      <alignment horizontal="center" vertical="center" shrinkToFit="1"/>
    </xf>
    <xf numFmtId="183" fontId="23" fillId="0" borderId="97" xfId="46" applyNumberFormat="1" applyFont="1" applyBorder="1" applyAlignment="1">
      <alignment horizontal="center" vertical="center" shrinkToFit="1"/>
    </xf>
    <xf numFmtId="0" fontId="24" fillId="0" borderId="10" xfId="47" applyFont="1" applyFill="1" applyBorder="1" applyAlignment="1">
      <alignment horizontal="center" vertical="center" textRotation="255" wrapText="1" shrinkToFit="1"/>
    </xf>
    <xf numFmtId="0" fontId="24" fillId="0" borderId="76" xfId="47" applyFont="1" applyFill="1" applyBorder="1" applyAlignment="1">
      <alignment horizontal="center" vertical="center" textRotation="255" wrapText="1" shrinkToFit="1"/>
    </xf>
    <xf numFmtId="0" fontId="25" fillId="0" borderId="76" xfId="47" applyFont="1" applyFill="1" applyBorder="1" applyAlignment="1">
      <alignment horizontal="center" vertical="center" textRotation="255" wrapText="1" shrinkToFit="1"/>
    </xf>
    <xf numFmtId="0" fontId="25" fillId="0" borderId="23" xfId="47" applyFont="1" applyFill="1" applyBorder="1" applyAlignment="1">
      <alignment horizontal="center" vertical="center" textRotation="255" wrapText="1" shrinkToFit="1"/>
    </xf>
    <xf numFmtId="0" fontId="24" fillId="0" borderId="38" xfId="47" applyFont="1" applyBorder="1" applyAlignment="1">
      <alignment horizontal="center" vertical="center" textRotation="255" wrapText="1" shrinkToFit="1"/>
    </xf>
    <xf numFmtId="0" fontId="24" fillId="0" borderId="76" xfId="47" applyFont="1" applyBorder="1" applyAlignment="1">
      <alignment horizontal="center" vertical="center" textRotation="255" wrapText="1" shrinkToFit="1"/>
    </xf>
    <xf numFmtId="0" fontId="24" fillId="0" borderId="12" xfId="47" applyFont="1" applyBorder="1" applyAlignment="1">
      <alignment horizontal="center" vertical="center" textRotation="255" wrapText="1" shrinkToFit="1"/>
    </xf>
    <xf numFmtId="4" fontId="26" fillId="21" borderId="40" xfId="46" applyNumberFormat="1" applyFont="1" applyFill="1" applyBorder="1" applyAlignment="1">
      <alignment horizontal="center" vertical="center" shrinkToFit="1"/>
    </xf>
    <xf numFmtId="4" fontId="26" fillId="21" borderId="80" xfId="46" applyNumberFormat="1" applyFont="1" applyFill="1" applyBorder="1" applyAlignment="1">
      <alignment horizontal="center" vertical="center" shrinkToFit="1"/>
    </xf>
    <xf numFmtId="4" fontId="26" fillId="21" borderId="15" xfId="46" applyNumberFormat="1" applyFont="1" applyFill="1" applyBorder="1" applyAlignment="1">
      <alignment horizontal="center" vertical="center" shrinkToFit="1"/>
    </xf>
    <xf numFmtId="0" fontId="32" fillId="0" borderId="0" xfId="46" applyFont="1" applyAlignment="1">
      <alignment horizontal="left" vertical="center" shrinkToFit="1"/>
    </xf>
    <xf numFmtId="0" fontId="33" fillId="0" borderId="0" xfId="46" applyFont="1" applyAlignment="1">
      <alignment horizontal="left" vertical="center" wrapText="1" shrinkToFit="1"/>
    </xf>
    <xf numFmtId="176" fontId="24" fillId="0" borderId="10" xfId="46" applyNumberFormat="1" applyFont="1" applyBorder="1" applyAlignment="1">
      <alignment horizontal="center" vertical="center" wrapText="1" shrinkToFit="1"/>
    </xf>
    <xf numFmtId="177" fontId="29" fillId="0" borderId="75" xfId="46" applyNumberFormat="1" applyFont="1" applyBorder="1" applyAlignment="1">
      <alignment horizontal="center" vertical="center" wrapText="1"/>
    </xf>
    <xf numFmtId="177" fontId="29" fillId="0" borderId="77" xfId="46" applyNumberFormat="1" applyFont="1" applyBorder="1" applyAlignment="1">
      <alignment horizontal="center" vertical="center" wrapText="1"/>
    </xf>
    <xf numFmtId="0" fontId="24" fillId="0" borderId="75" xfId="46" applyFont="1" applyBorder="1" applyAlignment="1">
      <alignment horizontal="center" vertical="center" shrinkToFit="1"/>
    </xf>
    <xf numFmtId="0" fontId="24" fillId="0" borderId="77" xfId="46" applyFont="1" applyBorder="1" applyAlignment="1">
      <alignment horizontal="center" vertical="center" shrinkToFit="1"/>
    </xf>
    <xf numFmtId="0" fontId="30" fillId="21" borderId="10" xfId="46" applyFont="1" applyFill="1" applyBorder="1" applyAlignment="1">
      <alignment horizontal="center" vertical="center" wrapText="1" shrinkToFit="1"/>
    </xf>
    <xf numFmtId="0" fontId="30" fillId="21" borderId="76" xfId="46" applyFont="1" applyFill="1" applyBorder="1" applyAlignment="1">
      <alignment horizontal="center" vertical="center" shrinkToFit="1"/>
    </xf>
    <xf numFmtId="177" fontId="30" fillId="21" borderId="11" xfId="46" applyNumberFormat="1" applyFont="1" applyFill="1" applyBorder="1" applyAlignment="1">
      <alignment horizontal="center" vertical="center" wrapText="1" shrinkToFit="1"/>
    </xf>
    <xf numFmtId="177" fontId="30" fillId="21" borderId="80" xfId="46" applyNumberFormat="1" applyFont="1" applyFill="1" applyBorder="1" applyAlignment="1">
      <alignment horizontal="center" vertical="center" shrinkToFit="1"/>
    </xf>
    <xf numFmtId="177" fontId="24" fillId="0" borderId="75" xfId="46" applyNumberFormat="1" applyFont="1" applyBorder="1" applyAlignment="1">
      <alignment horizontal="center" vertical="center" wrapText="1"/>
    </xf>
    <xf numFmtId="177" fontId="24" fillId="0" borderId="77" xfId="46" applyNumberFormat="1" applyFont="1" applyBorder="1" applyAlignment="1">
      <alignment horizontal="center" vertical="center" wrapText="1"/>
    </xf>
    <xf numFmtId="183" fontId="23" fillId="0" borderId="85" xfId="46" applyNumberFormat="1" applyFont="1" applyBorder="1" applyAlignment="1">
      <alignment horizontal="center" vertical="center" wrapText="1" shrinkToFit="1"/>
    </xf>
    <xf numFmtId="183" fontId="23" fillId="0" borderId="97" xfId="46" applyNumberFormat="1" applyFont="1" applyBorder="1" applyAlignment="1">
      <alignment horizontal="center" vertical="center" wrapText="1" shrinkToFit="1"/>
    </xf>
    <xf numFmtId="0" fontId="24" fillId="0" borderId="23" xfId="47" applyFont="1" applyFill="1" applyBorder="1" applyAlignment="1">
      <alignment horizontal="center" vertical="center" textRotation="255" wrapText="1" shrinkToFit="1"/>
    </xf>
    <xf numFmtId="0" fontId="28" fillId="0" borderId="169" xfId="0" applyFont="1" applyBorder="1" applyAlignment="1">
      <alignment horizontal="center" vertical="center" wrapText="1"/>
    </xf>
    <xf numFmtId="0" fontId="28" fillId="0" borderId="171" xfId="0" applyFont="1" applyBorder="1" applyAlignment="1">
      <alignment horizontal="center" vertical="center" wrapText="1"/>
    </xf>
    <xf numFmtId="0" fontId="28" fillId="0" borderId="145" xfId="0" applyFont="1" applyBorder="1" applyAlignment="1">
      <alignment horizontal="center" vertical="center" wrapText="1"/>
    </xf>
    <xf numFmtId="0" fontId="34" fillId="0" borderId="169" xfId="0" applyFont="1" applyBorder="1" applyAlignment="1">
      <alignment horizontal="center" vertical="center" shrinkToFit="1"/>
    </xf>
    <xf numFmtId="0" fontId="34" fillId="0" borderId="145" xfId="0" applyFont="1" applyBorder="1" applyAlignment="1">
      <alignment horizontal="center" vertical="center" shrinkToFit="1"/>
    </xf>
    <xf numFmtId="0" fontId="0" fillId="0" borderId="112" xfId="0" applyBorder="1" applyAlignment="1">
      <alignment horizontal="center" vertical="center"/>
    </xf>
    <xf numFmtId="0" fontId="0" fillId="0" borderId="170" xfId="0" applyBorder="1" applyAlignment="1">
      <alignment horizontal="center" vertical="center"/>
    </xf>
    <xf numFmtId="0" fontId="0" fillId="0" borderId="100" xfId="0" applyBorder="1" applyAlignment="1">
      <alignment horizontal="center" vertical="center"/>
    </xf>
    <xf numFmtId="0" fontId="0" fillId="0" borderId="172" xfId="0" applyBorder="1" applyAlignment="1">
      <alignment horizontal="center" vertical="center"/>
    </xf>
    <xf numFmtId="0" fontId="0" fillId="0" borderId="169" xfId="0" applyBorder="1" applyAlignment="1">
      <alignment horizontal="center" vertical="center" shrinkToFit="1"/>
    </xf>
    <xf numFmtId="0" fontId="0" fillId="0" borderId="145" xfId="0" applyBorder="1" applyAlignment="1">
      <alignment horizontal="center" vertical="center" shrinkToFit="1"/>
    </xf>
    <xf numFmtId="0" fontId="17" fillId="0" borderId="200" xfId="0" applyFont="1" applyBorder="1" applyAlignment="1">
      <alignment horizontal="center" vertical="center" shrinkToFit="1"/>
    </xf>
    <xf numFmtId="0" fontId="17" fillId="0" borderId="201" xfId="0" applyFont="1" applyBorder="1" applyAlignment="1">
      <alignment horizontal="center" vertical="center" shrinkToFit="1"/>
    </xf>
    <xf numFmtId="0" fontId="0" fillId="0" borderId="169" xfId="0" applyBorder="1" applyAlignment="1">
      <alignment horizontal="center" vertical="center"/>
    </xf>
    <xf numFmtId="0" fontId="0" fillId="0" borderId="145" xfId="0" applyBorder="1" applyAlignment="1">
      <alignment horizontal="center" vertical="center"/>
    </xf>
    <xf numFmtId="0" fontId="22" fillId="0" borderId="0" xfId="46" applyFont="1" applyBorder="1" applyAlignment="1">
      <alignment horizontal="center" vertical="center" shrinkToFit="1"/>
    </xf>
    <xf numFmtId="0" fontId="21" fillId="0" borderId="0" xfId="0" applyFont="1" applyBorder="1" applyAlignment="1">
      <alignment horizontal="left" vertical="top" wrapText="1"/>
    </xf>
    <xf numFmtId="0" fontId="38" fillId="0" borderId="0" xfId="0" applyFont="1" applyBorder="1" applyAlignment="1">
      <alignment horizontal="left" vertical="top" wrapText="1"/>
    </xf>
    <xf numFmtId="0" fontId="28" fillId="24" borderId="169" xfId="0" applyFont="1" applyFill="1" applyBorder="1" applyAlignment="1">
      <alignment horizontal="center" vertical="center" wrapText="1"/>
    </xf>
    <xf numFmtId="0" fontId="28" fillId="24" borderId="171" xfId="0" applyFont="1" applyFill="1" applyBorder="1" applyAlignment="1">
      <alignment horizontal="center" vertical="center" wrapText="1"/>
    </xf>
    <xf numFmtId="182" fontId="38" fillId="0" borderId="127" xfId="46" applyNumberFormat="1" applyFont="1" applyBorder="1" applyAlignment="1">
      <alignment horizontal="center" vertical="center" shrinkToFit="1"/>
    </xf>
    <xf numFmtId="182" fontId="38" fillId="0" borderId="0" xfId="46" applyNumberFormat="1" applyFont="1" applyBorder="1" applyAlignment="1">
      <alignment horizontal="center" vertical="center" shrinkToFit="1"/>
    </xf>
    <xf numFmtId="182" fontId="38" fillId="0" borderId="108" xfId="46" applyNumberFormat="1" applyFont="1" applyBorder="1" applyAlignment="1">
      <alignment horizontal="center" vertical="center" shrinkToFit="1"/>
    </xf>
    <xf numFmtId="0" fontId="28" fillId="24" borderId="145" xfId="0" applyFont="1" applyFill="1" applyBorder="1" applyAlignment="1">
      <alignment horizontal="center" vertical="center" wrapText="1"/>
    </xf>
    <xf numFmtId="179" fontId="38" fillId="0" borderId="112" xfId="46" applyNumberFormat="1" applyFont="1" applyBorder="1" applyAlignment="1">
      <alignment horizontal="center" vertical="center" shrinkToFit="1"/>
    </xf>
    <xf numFmtId="179" fontId="38" fillId="0" borderId="99" xfId="46" applyNumberFormat="1" applyFont="1" applyBorder="1" applyAlignment="1">
      <alignment horizontal="center" vertical="center" shrinkToFit="1"/>
    </xf>
    <xf numFmtId="179" fontId="38" fillId="0" borderId="100" xfId="46" applyNumberFormat="1" applyFont="1" applyBorder="1" applyAlignment="1">
      <alignment horizontal="center" vertical="center" shrinkToFit="1"/>
    </xf>
    <xf numFmtId="0" fontId="0" fillId="0" borderId="127" xfId="0" applyBorder="1" applyAlignment="1">
      <alignment horizontal="center" vertical="center"/>
    </xf>
    <xf numFmtId="0" fontId="0" fillId="0" borderId="108" xfId="0" applyBorder="1" applyAlignment="1">
      <alignment horizontal="center" vertical="center"/>
    </xf>
    <xf numFmtId="182" fontId="38" fillId="0" borderId="112" xfId="46" applyNumberFormat="1" applyFont="1" applyBorder="1" applyAlignment="1">
      <alignment horizontal="center" vertical="center" shrinkToFit="1"/>
    </xf>
    <xf numFmtId="182" fontId="38" fillId="0" borderId="170" xfId="46" applyNumberFormat="1" applyFont="1" applyBorder="1" applyAlignment="1">
      <alignment horizontal="center" vertical="center" shrinkToFit="1"/>
    </xf>
    <xf numFmtId="182" fontId="38" fillId="0" borderId="99" xfId="46" applyNumberFormat="1" applyFont="1" applyBorder="1" applyAlignment="1">
      <alignment horizontal="center" vertical="center" shrinkToFit="1"/>
    </xf>
    <xf numFmtId="182" fontId="38" fillId="0" borderId="74" xfId="46" applyNumberFormat="1" applyFont="1" applyBorder="1" applyAlignment="1">
      <alignment horizontal="center" vertical="center" shrinkToFit="1"/>
    </xf>
    <xf numFmtId="182" fontId="38" fillId="0" borderId="100" xfId="46" applyNumberFormat="1" applyFont="1" applyBorder="1" applyAlignment="1">
      <alignment horizontal="center" vertical="center" shrinkToFit="1"/>
    </xf>
    <xf numFmtId="182" fontId="38" fillId="0" borderId="172" xfId="46" applyNumberFormat="1" applyFont="1" applyBorder="1" applyAlignment="1">
      <alignment horizontal="center" vertical="center" shrinkToFit="1"/>
    </xf>
    <xf numFmtId="0" fontId="38" fillId="0" borderId="127" xfId="0" applyFont="1" applyBorder="1" applyAlignment="1">
      <alignment horizontal="left" vertical="center" wrapText="1"/>
    </xf>
    <xf numFmtId="0" fontId="43" fillId="0" borderId="0" xfId="0" applyFont="1" applyAlignment="1">
      <alignment horizontal="left" vertical="center"/>
    </xf>
    <xf numFmtId="0" fontId="0" fillId="0" borderId="171" xfId="0" applyBorder="1" applyAlignment="1">
      <alignment horizontal="center" vertical="center" wrapText="1"/>
    </xf>
    <xf numFmtId="0" fontId="0" fillId="0" borderId="145" xfId="0" applyBorder="1" applyAlignment="1">
      <alignment horizontal="center"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メモ 2" xfId="30"/>
    <cellStyle name="メモ 3" xfId="31"/>
    <cellStyle name="リンク セル" xfId="32" builtinId="24" customBuiltin="1"/>
    <cellStyle name="悪い" xfId="33" builtinId="27" customBuiltin="1"/>
    <cellStyle name="計算" xfId="34" builtinId="22" customBuiltin="1"/>
    <cellStyle name="警告文" xfId="35" builtinId="11" customBuiltin="1"/>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 2" xfId="44"/>
    <cellStyle name="標準 3" xfId="45"/>
    <cellStyle name="標準_スーパーＬ金利推移表" xfId="46"/>
    <cellStyle name="標準_近代化資金金利推移表" xfId="47"/>
    <cellStyle name="良い" xfId="48" builtinId="26" customBuiltin="1"/>
  </cellStyles>
  <dxfs count="4">
    <dxf>
      <font>
        <u/>
        <color rgb="FFFF0000"/>
      </font>
    </dxf>
    <dxf>
      <font>
        <u/>
        <color rgb="FFFF0000"/>
      </font>
    </dxf>
    <dxf>
      <font>
        <u/>
        <color rgb="FFFF0000"/>
      </font>
    </dxf>
    <dxf>
      <font>
        <u/>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drawings/drawing1.xml><?xml version="1.0" encoding="utf-8"?>
<xdr:wsDr xmlns:xdr="http://schemas.openxmlformats.org/drawingml/2006/spreadsheetDrawing" xmlns:a="http://schemas.openxmlformats.org/drawingml/2006/main">
  <xdr:twoCellAnchor>
    <xdr:from>
      <xdr:col>8</xdr:col>
      <xdr:colOff>552450</xdr:colOff>
      <xdr:row>62</xdr:row>
      <xdr:rowOff>88900</xdr:rowOff>
    </xdr:from>
    <xdr:to>
      <xdr:col>13</xdr:col>
      <xdr:colOff>342900</xdr:colOff>
      <xdr:row>72</xdr:row>
      <xdr:rowOff>107950</xdr:rowOff>
    </xdr:to>
    <xdr:sp macro="" textlink="">
      <xdr:nvSpPr>
        <xdr:cNvPr id="1131" name="AutoShape 6">
          <a:extLst>
            <a:ext uri="{FF2B5EF4-FFF2-40B4-BE49-F238E27FC236}">
              <a16:creationId xmlns:a16="http://schemas.microsoft.com/office/drawing/2014/main" id="{0DDAD126-CE08-67FC-AC05-915ED412E6D8}"/>
            </a:ext>
          </a:extLst>
        </xdr:cNvPr>
        <xdr:cNvSpPr>
          <a:spLocks noChangeArrowheads="1"/>
        </xdr:cNvSpPr>
      </xdr:nvSpPr>
      <xdr:spPr bwMode="auto">
        <a:xfrm>
          <a:off x="5016500" y="9798050"/>
          <a:ext cx="1981200" cy="1670050"/>
        </a:xfrm>
        <a:prstGeom prst="horizontalScroll">
          <a:avLst>
            <a:gd name="adj" fmla="val 125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9</xdr:col>
      <xdr:colOff>19050</xdr:colOff>
      <xdr:row>65</xdr:row>
      <xdr:rowOff>0</xdr:rowOff>
    </xdr:from>
    <xdr:to>
      <xdr:col>13</xdr:col>
      <xdr:colOff>247734</xdr:colOff>
      <xdr:row>71</xdr:row>
      <xdr:rowOff>38060</xdr:rowOff>
    </xdr:to>
    <xdr:sp macro="" textlink="">
      <xdr:nvSpPr>
        <xdr:cNvPr id="1026" name="Text Box 5">
          <a:extLst>
            <a:ext uri="{FF2B5EF4-FFF2-40B4-BE49-F238E27FC236}">
              <a16:creationId xmlns:a16="http://schemas.microsoft.com/office/drawing/2014/main" id="{2C3C727F-F48E-242F-47CF-D22A98ADA01C}"/>
            </a:ext>
          </a:extLst>
        </xdr:cNvPr>
        <xdr:cNvSpPr>
          <a:spLocks noChangeArrowheads="1"/>
        </xdr:cNvSpPr>
      </xdr:nvSpPr>
      <xdr:spPr bwMode="auto">
        <a:xfrm>
          <a:off x="5495925" y="10182225"/>
          <a:ext cx="1838325" cy="1066800"/>
        </a:xfrm>
        <a:prstGeom prst="rect">
          <a:avLst/>
        </a:prstGeom>
        <a:solidFill>
          <a:srgbClr val="FFFFFF">
            <a:alpha val="0"/>
          </a:srgbClr>
        </a:solidFill>
        <a:ln>
          <a:noFill/>
        </a:ln>
      </xdr:spPr>
      <xdr:txBody>
        <a:bodyPr vertOverflow="clip" wrap="square" lIns="45720" tIns="22860" rIns="0" bIns="0" anchor="t" upright="1"/>
        <a:lstStyle/>
        <a:p>
          <a:pPr algn="l" rtl="0">
            <a:lnSpc>
              <a:spcPts val="1800"/>
            </a:lnSpc>
            <a:defRPr sz="1000"/>
          </a:pPr>
          <a:r>
            <a:rPr lang="ja-JP" altLang="en-US" sz="1800" b="1" i="0" u="none" strike="noStrike" baseline="0">
              <a:solidFill>
                <a:srgbClr val="000000"/>
              </a:solidFill>
              <a:latin typeface="ＭＳ 明朝"/>
              <a:ea typeface="ＭＳ 明朝"/>
            </a:rPr>
            <a:t>ホームページ内</a:t>
          </a:r>
        </a:p>
        <a:p>
          <a:pPr algn="l" rtl="0">
            <a:lnSpc>
              <a:spcPts val="1200"/>
            </a:lnSpc>
            <a:defRPr sz="1000"/>
          </a:pPr>
          <a:endParaRPr lang="ja-JP" altLang="en-US" sz="1200" b="0" i="0" u="none" strike="noStrike" baseline="0">
            <a:solidFill>
              <a:srgbClr val="000000"/>
            </a:solidFill>
            <a:latin typeface="ＭＳ 明朝"/>
            <a:ea typeface="ＭＳ 明朝"/>
          </a:endParaRPr>
        </a:p>
        <a:p>
          <a:pPr algn="l" rtl="0">
            <a:lnSpc>
              <a:spcPts val="1500"/>
            </a:lnSpc>
            <a:defRPr sz="1000"/>
          </a:pPr>
          <a:r>
            <a:rPr lang="ja-JP" altLang="en-US" sz="1600" b="0" i="0" u="none" strike="noStrike" baseline="0">
              <a:solidFill>
                <a:srgbClr val="000000"/>
              </a:solidFill>
              <a:latin typeface="ＭＳ 明朝"/>
              <a:ea typeface="ＭＳ 明朝"/>
            </a:rPr>
            <a:t>「 過去の金利 」</a:t>
          </a:r>
        </a:p>
        <a:p>
          <a:pPr algn="l" rtl="0">
            <a:lnSpc>
              <a:spcPts val="1400"/>
            </a:lnSpc>
            <a:defRPr sz="1000"/>
          </a:pPr>
          <a:r>
            <a:rPr lang="ja-JP" altLang="en-US" sz="1600" b="0" i="0" u="none" strike="noStrike" baseline="0">
              <a:solidFill>
                <a:srgbClr val="000000"/>
              </a:solidFill>
              <a:latin typeface="ＭＳ 明朝"/>
              <a:ea typeface="ＭＳ 明朝"/>
            </a:rPr>
            <a:t> （ｽｰﾊﾟｰL資金）</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1066800</xdr:colOff>
      <xdr:row>47</xdr:row>
      <xdr:rowOff>158750</xdr:rowOff>
    </xdr:from>
    <xdr:to>
      <xdr:col>6</xdr:col>
      <xdr:colOff>990600</xdr:colOff>
      <xdr:row>58</xdr:row>
      <xdr:rowOff>190500</xdr:rowOff>
    </xdr:to>
    <xdr:sp macro="" textlink="">
      <xdr:nvSpPr>
        <xdr:cNvPr id="10347" name="AutoShape 1">
          <a:extLst>
            <a:ext uri="{FF2B5EF4-FFF2-40B4-BE49-F238E27FC236}">
              <a16:creationId xmlns:a16="http://schemas.microsoft.com/office/drawing/2014/main" id="{D6C737C6-14D2-5EBD-2777-50C4F844C54B}"/>
            </a:ext>
          </a:extLst>
        </xdr:cNvPr>
        <xdr:cNvSpPr>
          <a:spLocks noChangeArrowheads="1"/>
        </xdr:cNvSpPr>
      </xdr:nvSpPr>
      <xdr:spPr bwMode="auto">
        <a:xfrm>
          <a:off x="4699000" y="11150600"/>
          <a:ext cx="2095500" cy="1790700"/>
        </a:xfrm>
        <a:prstGeom prst="horizontalScroll">
          <a:avLst>
            <a:gd name="adj" fmla="val 125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5</xdr:col>
      <xdr:colOff>285750</xdr:colOff>
      <xdr:row>49</xdr:row>
      <xdr:rowOff>104775</xdr:rowOff>
    </xdr:from>
    <xdr:to>
      <xdr:col>7</xdr:col>
      <xdr:colOff>16487</xdr:colOff>
      <xdr:row>56</xdr:row>
      <xdr:rowOff>152279</xdr:rowOff>
    </xdr:to>
    <xdr:sp macro="" textlink="">
      <xdr:nvSpPr>
        <xdr:cNvPr id="10242" name="Text Box 2">
          <a:extLst>
            <a:ext uri="{FF2B5EF4-FFF2-40B4-BE49-F238E27FC236}">
              <a16:creationId xmlns:a16="http://schemas.microsoft.com/office/drawing/2014/main" id="{77661BC7-6446-6167-17BF-C5C7D79771D0}"/>
            </a:ext>
          </a:extLst>
        </xdr:cNvPr>
        <xdr:cNvSpPr>
          <a:spLocks noChangeArrowheads="1"/>
        </xdr:cNvSpPr>
      </xdr:nvSpPr>
      <xdr:spPr bwMode="auto">
        <a:xfrm>
          <a:off x="5257800" y="11658600"/>
          <a:ext cx="1838325" cy="1057275"/>
        </a:xfrm>
        <a:prstGeom prst="rect">
          <a:avLst/>
        </a:prstGeom>
        <a:solidFill>
          <a:srgbClr val="FFFFFF">
            <a:alpha val="0"/>
          </a:srgbClr>
        </a:solidFill>
        <a:ln>
          <a:noFill/>
        </a:ln>
      </xdr:spPr>
      <xdr:txBody>
        <a:bodyPr vertOverflow="clip" wrap="square" lIns="45720" tIns="22860" rIns="0" bIns="0" anchor="t" upright="1"/>
        <a:lstStyle/>
        <a:p>
          <a:pPr algn="l" rtl="0">
            <a:lnSpc>
              <a:spcPts val="2100"/>
            </a:lnSpc>
            <a:defRPr sz="1000"/>
          </a:pPr>
          <a:r>
            <a:rPr lang="ja-JP" altLang="en-US" sz="1800" b="1" i="0" u="none" strike="noStrike" baseline="0">
              <a:solidFill>
                <a:srgbClr val="000000"/>
              </a:solidFill>
              <a:latin typeface="ＭＳ 明朝"/>
              <a:ea typeface="ＭＳ 明朝"/>
            </a:rPr>
            <a:t>ホームページ内</a:t>
          </a:r>
        </a:p>
        <a:p>
          <a:pPr algn="l" rtl="0">
            <a:lnSpc>
              <a:spcPts val="1400"/>
            </a:lnSpc>
            <a:defRPr sz="1000"/>
          </a:pPr>
          <a:endParaRPr lang="ja-JP" altLang="en-US" sz="1200" b="0" i="0" u="none" strike="noStrike" baseline="0">
            <a:solidFill>
              <a:srgbClr val="000000"/>
            </a:solidFill>
            <a:latin typeface="ＭＳ 明朝"/>
            <a:ea typeface="ＭＳ 明朝"/>
          </a:endParaRPr>
        </a:p>
        <a:p>
          <a:pPr algn="l" rtl="0">
            <a:lnSpc>
              <a:spcPts val="1900"/>
            </a:lnSpc>
            <a:defRPr sz="1000"/>
          </a:pPr>
          <a:r>
            <a:rPr lang="ja-JP" altLang="en-US" sz="1600" b="0" i="0" u="none" strike="noStrike" baseline="0">
              <a:solidFill>
                <a:srgbClr val="000000"/>
              </a:solidFill>
              <a:latin typeface="ＭＳ 明朝"/>
              <a:ea typeface="ＭＳ 明朝"/>
            </a:rPr>
            <a:t>「 過去の金利 」</a:t>
          </a:r>
        </a:p>
        <a:p>
          <a:pPr algn="l" rtl="0">
            <a:lnSpc>
              <a:spcPts val="1800"/>
            </a:lnSpc>
            <a:defRPr sz="1000"/>
          </a:pPr>
          <a:r>
            <a:rPr lang="ja-JP" altLang="en-US" sz="1600" b="0" i="0" u="none" strike="noStrike" baseline="0">
              <a:solidFill>
                <a:srgbClr val="000000"/>
              </a:solidFill>
              <a:latin typeface="ＭＳ 明朝"/>
              <a:ea typeface="ＭＳ 明朝"/>
            </a:rPr>
            <a:t> （ｽｰﾊﾟｰL資金）</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7</xdr:col>
      <xdr:colOff>419100</xdr:colOff>
      <xdr:row>34</xdr:row>
      <xdr:rowOff>149225</xdr:rowOff>
    </xdr:from>
    <xdr:to>
      <xdr:col>12</xdr:col>
      <xdr:colOff>123524</xdr:colOff>
      <xdr:row>41</xdr:row>
      <xdr:rowOff>44292</xdr:rowOff>
    </xdr:to>
    <xdr:sp macro="" textlink="" fLocksText="0">
      <xdr:nvSpPr>
        <xdr:cNvPr id="11265" name="AutoShape 1">
          <a:extLst>
            <a:ext uri="{FF2B5EF4-FFF2-40B4-BE49-F238E27FC236}">
              <a16:creationId xmlns:a16="http://schemas.microsoft.com/office/drawing/2014/main" id="{ACC8775A-2D2E-DF5F-039C-84FD749D0A5C}"/>
            </a:ext>
          </a:extLst>
        </xdr:cNvPr>
        <xdr:cNvSpPr>
          <a:spLocks noChangeArrowheads="1"/>
        </xdr:cNvSpPr>
      </xdr:nvSpPr>
      <xdr:spPr bwMode="auto">
        <a:xfrm>
          <a:off x="7772400" y="8210550"/>
          <a:ext cx="2200275" cy="1571625"/>
        </a:xfrm>
        <a:prstGeom prst="horizontalScroll">
          <a:avLst>
            <a:gd name="adj" fmla="val 12500"/>
          </a:avLst>
        </a:prstGeom>
        <a:solidFill>
          <a:srgbClr val="FFFFFF"/>
        </a:solidFill>
        <a:ln w="9525">
          <a:solidFill>
            <a:srgbClr val="000000"/>
          </a:solidFill>
          <a:round/>
          <a:headEnd/>
          <a:tailEnd/>
        </a:ln>
      </xdr:spPr>
      <xdr:txBody>
        <a:bodyPr vertOverflow="clip" wrap="square" lIns="45720" tIns="22860" rIns="45720" bIns="0" anchor="t" upright="1"/>
        <a:lstStyle/>
        <a:p>
          <a:pPr algn="ctr" rtl="0">
            <a:lnSpc>
              <a:spcPts val="2100"/>
            </a:lnSpc>
            <a:defRPr sz="1000"/>
          </a:pPr>
          <a:endParaRPr lang="ja-JP" altLang="en-US" sz="1800" b="1" i="0" u="none" strike="noStrike" baseline="0">
            <a:solidFill>
              <a:srgbClr val="000000"/>
            </a:solidFill>
            <a:latin typeface="ＭＳ 明朝"/>
            <a:ea typeface="ＭＳ 明朝"/>
          </a:endParaRPr>
        </a:p>
        <a:p>
          <a:pPr algn="ctr" rtl="0">
            <a:lnSpc>
              <a:spcPts val="2100"/>
            </a:lnSpc>
            <a:defRPr sz="1000"/>
          </a:pPr>
          <a:r>
            <a:rPr lang="ja-JP" altLang="en-US" sz="1800" b="1" i="0" u="none" strike="noStrike" baseline="0">
              <a:solidFill>
                <a:srgbClr val="000000"/>
              </a:solidFill>
              <a:latin typeface="ＭＳ 明朝"/>
              <a:ea typeface="ＭＳ 明朝"/>
            </a:rPr>
            <a:t>スーパーＬ資金</a:t>
          </a:r>
        </a:p>
        <a:p>
          <a:pPr algn="ctr" rtl="0">
            <a:lnSpc>
              <a:spcPts val="1700"/>
            </a:lnSpc>
            <a:defRPr sz="1000"/>
          </a:pPr>
          <a:r>
            <a:rPr lang="ja-JP" altLang="en-US" sz="1600" b="0" i="0" u="none" strike="noStrike" baseline="0">
              <a:solidFill>
                <a:srgbClr val="000000"/>
              </a:solidFill>
              <a:latin typeface="ＭＳ 明朝"/>
              <a:ea typeface="ＭＳ 明朝"/>
            </a:rPr>
            <a:t>「過去の金利」</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127000</xdr:colOff>
      <xdr:row>55</xdr:row>
      <xdr:rowOff>38100</xdr:rowOff>
    </xdr:from>
    <xdr:to>
      <xdr:col>7</xdr:col>
      <xdr:colOff>41151</xdr:colOff>
      <xdr:row>66</xdr:row>
      <xdr:rowOff>16056</xdr:rowOff>
    </xdr:to>
    <xdr:sp macro="" textlink="" fLocksText="0">
      <xdr:nvSpPr>
        <xdr:cNvPr id="12289" name="AutoShape 1">
          <a:extLst>
            <a:ext uri="{FF2B5EF4-FFF2-40B4-BE49-F238E27FC236}">
              <a16:creationId xmlns:a16="http://schemas.microsoft.com/office/drawing/2014/main" id="{F0CC7CED-CB94-2569-A8DA-FAE7E09EC47A}"/>
            </a:ext>
          </a:extLst>
        </xdr:cNvPr>
        <xdr:cNvSpPr>
          <a:spLocks noChangeArrowheads="1"/>
        </xdr:cNvSpPr>
      </xdr:nvSpPr>
      <xdr:spPr bwMode="auto">
        <a:xfrm>
          <a:off x="5076825" y="12106275"/>
          <a:ext cx="2200275" cy="1590675"/>
        </a:xfrm>
        <a:prstGeom prst="horizontalScroll">
          <a:avLst>
            <a:gd name="adj" fmla="val 12500"/>
          </a:avLst>
        </a:prstGeom>
        <a:solidFill>
          <a:srgbClr val="FFFFFF"/>
        </a:solidFill>
        <a:ln w="9525">
          <a:solidFill>
            <a:srgbClr val="000000"/>
          </a:solidFill>
          <a:round/>
          <a:headEnd/>
          <a:tailEnd/>
        </a:ln>
      </xdr:spPr>
      <xdr:txBody>
        <a:bodyPr vertOverflow="clip" wrap="square" lIns="45720" tIns="22860" rIns="45720" bIns="0" anchor="t" upright="1"/>
        <a:lstStyle/>
        <a:p>
          <a:pPr algn="ctr" rtl="0">
            <a:lnSpc>
              <a:spcPts val="2100"/>
            </a:lnSpc>
            <a:defRPr sz="1000"/>
          </a:pPr>
          <a:endParaRPr lang="ja-JP" altLang="en-US" sz="1800" b="1" i="0" u="none" strike="noStrike" baseline="0">
            <a:solidFill>
              <a:srgbClr val="000000"/>
            </a:solidFill>
            <a:latin typeface="ＭＳ 明朝"/>
            <a:ea typeface="ＭＳ 明朝"/>
          </a:endParaRPr>
        </a:p>
        <a:p>
          <a:pPr algn="ctr" rtl="0">
            <a:lnSpc>
              <a:spcPts val="2100"/>
            </a:lnSpc>
            <a:defRPr sz="1000"/>
          </a:pPr>
          <a:r>
            <a:rPr lang="ja-JP" altLang="en-US" sz="1800" b="1" i="0" u="none" strike="noStrike" baseline="0">
              <a:solidFill>
                <a:srgbClr val="000000"/>
              </a:solidFill>
              <a:latin typeface="ＭＳ 明朝"/>
              <a:ea typeface="ＭＳ 明朝"/>
            </a:rPr>
            <a:t>スーパーＬ資金</a:t>
          </a:r>
        </a:p>
        <a:p>
          <a:pPr algn="ctr" rtl="0">
            <a:lnSpc>
              <a:spcPts val="1800"/>
            </a:lnSpc>
            <a:defRPr sz="1000"/>
          </a:pPr>
          <a:r>
            <a:rPr lang="ja-JP" altLang="en-US" sz="1600" b="0" i="0" u="none" strike="noStrike" baseline="0">
              <a:solidFill>
                <a:srgbClr val="000000"/>
              </a:solidFill>
              <a:latin typeface="ＭＳ 明朝"/>
              <a:ea typeface="ＭＳ 明朝"/>
            </a:rPr>
            <a:t>「過去の金利」</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76200</xdr:colOff>
      <xdr:row>38</xdr:row>
      <xdr:rowOff>0</xdr:rowOff>
    </xdr:from>
    <xdr:to>
      <xdr:col>7</xdr:col>
      <xdr:colOff>15956</xdr:colOff>
      <xdr:row>49</xdr:row>
      <xdr:rowOff>15956</xdr:rowOff>
    </xdr:to>
    <xdr:sp macro="" textlink="" fLocksText="0">
      <xdr:nvSpPr>
        <xdr:cNvPr id="13313" name="AutoShape 1">
          <a:extLst>
            <a:ext uri="{FF2B5EF4-FFF2-40B4-BE49-F238E27FC236}">
              <a16:creationId xmlns:a16="http://schemas.microsoft.com/office/drawing/2014/main" id="{1B90CB61-D3DC-8489-B065-159810058BE2}"/>
            </a:ext>
          </a:extLst>
        </xdr:cNvPr>
        <xdr:cNvSpPr>
          <a:spLocks noChangeArrowheads="1"/>
        </xdr:cNvSpPr>
      </xdr:nvSpPr>
      <xdr:spPr bwMode="auto">
        <a:xfrm>
          <a:off x="5029200" y="8705850"/>
          <a:ext cx="2200275" cy="1628775"/>
        </a:xfrm>
        <a:prstGeom prst="horizontalScroll">
          <a:avLst>
            <a:gd name="adj" fmla="val 12500"/>
          </a:avLst>
        </a:prstGeom>
        <a:solidFill>
          <a:srgbClr val="FFFFFF"/>
        </a:solidFill>
        <a:ln w="9525">
          <a:solidFill>
            <a:srgbClr val="000000"/>
          </a:solidFill>
          <a:round/>
          <a:headEnd/>
          <a:tailEnd/>
        </a:ln>
      </xdr:spPr>
      <xdr:txBody>
        <a:bodyPr vertOverflow="clip" wrap="square" lIns="45720" tIns="22860" rIns="45720" bIns="0" anchor="t" upright="1"/>
        <a:lstStyle/>
        <a:p>
          <a:pPr algn="ctr" rtl="0">
            <a:lnSpc>
              <a:spcPts val="2100"/>
            </a:lnSpc>
            <a:defRPr sz="1000"/>
          </a:pPr>
          <a:endParaRPr lang="ja-JP" altLang="en-US" sz="1800" b="1" i="0" u="none" strike="noStrike" baseline="0">
            <a:solidFill>
              <a:srgbClr val="000000"/>
            </a:solidFill>
            <a:latin typeface="ＭＳ 明朝"/>
            <a:ea typeface="ＭＳ 明朝"/>
          </a:endParaRPr>
        </a:p>
        <a:p>
          <a:pPr algn="ctr" rtl="0">
            <a:lnSpc>
              <a:spcPts val="2100"/>
            </a:lnSpc>
            <a:defRPr sz="1000"/>
          </a:pPr>
          <a:r>
            <a:rPr lang="ja-JP" altLang="en-US" sz="1800" b="1" i="0" u="none" strike="noStrike" baseline="0">
              <a:solidFill>
                <a:srgbClr val="000000"/>
              </a:solidFill>
              <a:latin typeface="ＭＳ 明朝"/>
              <a:ea typeface="ＭＳ 明朝"/>
            </a:rPr>
            <a:t>スーパーＬ資金</a:t>
          </a:r>
        </a:p>
        <a:p>
          <a:pPr algn="ctr" rtl="0">
            <a:lnSpc>
              <a:spcPts val="1700"/>
            </a:lnSpc>
            <a:defRPr sz="1000"/>
          </a:pPr>
          <a:r>
            <a:rPr lang="ja-JP" altLang="en-US" sz="1600" b="0" i="0" u="none" strike="noStrike" baseline="0">
              <a:solidFill>
                <a:srgbClr val="000000"/>
              </a:solidFill>
              <a:latin typeface="ＭＳ 明朝"/>
              <a:ea typeface="ＭＳ 明朝"/>
            </a:rPr>
            <a:t>「過去の金利」</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57150</xdr:colOff>
      <xdr:row>40</xdr:row>
      <xdr:rowOff>38100</xdr:rowOff>
    </xdr:from>
    <xdr:to>
      <xdr:col>7</xdr:col>
      <xdr:colOff>15963</xdr:colOff>
      <xdr:row>51</xdr:row>
      <xdr:rowOff>15979</xdr:rowOff>
    </xdr:to>
    <xdr:sp macro="" textlink="" fLocksText="0">
      <xdr:nvSpPr>
        <xdr:cNvPr id="14337" name="AutoShape 1">
          <a:extLst>
            <a:ext uri="{FF2B5EF4-FFF2-40B4-BE49-F238E27FC236}">
              <a16:creationId xmlns:a16="http://schemas.microsoft.com/office/drawing/2014/main" id="{BCC038CC-FE86-6FF8-E6C2-4ABC51311C07}"/>
            </a:ext>
          </a:extLst>
        </xdr:cNvPr>
        <xdr:cNvSpPr>
          <a:spLocks noChangeArrowheads="1"/>
        </xdr:cNvSpPr>
      </xdr:nvSpPr>
      <xdr:spPr bwMode="auto">
        <a:xfrm>
          <a:off x="5010150" y="9134475"/>
          <a:ext cx="2200275" cy="1628775"/>
        </a:xfrm>
        <a:prstGeom prst="horizontalScroll">
          <a:avLst>
            <a:gd name="adj" fmla="val 12500"/>
          </a:avLst>
        </a:prstGeom>
        <a:solidFill>
          <a:srgbClr val="FFFFFF"/>
        </a:solidFill>
        <a:ln w="9525">
          <a:solidFill>
            <a:srgbClr val="000000"/>
          </a:solidFill>
          <a:round/>
          <a:headEnd/>
          <a:tailEnd/>
        </a:ln>
      </xdr:spPr>
      <xdr:txBody>
        <a:bodyPr vertOverflow="clip" wrap="square" lIns="45720" tIns="22860" rIns="45720" bIns="0" anchor="t" upright="1"/>
        <a:lstStyle/>
        <a:p>
          <a:pPr algn="ctr" rtl="0">
            <a:lnSpc>
              <a:spcPts val="2100"/>
            </a:lnSpc>
            <a:defRPr sz="1000"/>
          </a:pPr>
          <a:endParaRPr lang="ja-JP" altLang="en-US" sz="1800" b="1" i="0" u="none" strike="noStrike" baseline="0">
            <a:solidFill>
              <a:srgbClr val="000000"/>
            </a:solidFill>
            <a:latin typeface="ＭＳ 明朝"/>
            <a:ea typeface="ＭＳ 明朝"/>
          </a:endParaRPr>
        </a:p>
        <a:p>
          <a:pPr algn="ctr" rtl="0">
            <a:lnSpc>
              <a:spcPts val="2100"/>
            </a:lnSpc>
            <a:defRPr sz="1000"/>
          </a:pPr>
          <a:r>
            <a:rPr lang="ja-JP" altLang="en-US" sz="1800" b="1" i="0" u="none" strike="noStrike" baseline="0">
              <a:solidFill>
                <a:srgbClr val="000000"/>
              </a:solidFill>
              <a:latin typeface="ＭＳ 明朝"/>
              <a:ea typeface="ＭＳ 明朝"/>
            </a:rPr>
            <a:t>スーパーＬ資金</a:t>
          </a:r>
        </a:p>
        <a:p>
          <a:pPr algn="ctr" rtl="0">
            <a:lnSpc>
              <a:spcPts val="1800"/>
            </a:lnSpc>
            <a:defRPr sz="1000"/>
          </a:pPr>
          <a:r>
            <a:rPr lang="ja-JP" altLang="en-US" sz="1600" b="0" i="0" u="none" strike="noStrike" baseline="0">
              <a:solidFill>
                <a:srgbClr val="000000"/>
              </a:solidFill>
              <a:latin typeface="ＭＳ 明朝"/>
              <a:ea typeface="ＭＳ 明朝"/>
            </a:rPr>
            <a:t>「過去の金利」</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5</xdr:col>
      <xdr:colOff>0</xdr:colOff>
      <xdr:row>39</xdr:row>
      <xdr:rowOff>0</xdr:rowOff>
    </xdr:from>
    <xdr:to>
      <xdr:col>7</xdr:col>
      <xdr:colOff>0</xdr:colOff>
      <xdr:row>48</xdr:row>
      <xdr:rowOff>98464</xdr:rowOff>
    </xdr:to>
    <xdr:sp macro="" textlink="" fLocksText="0">
      <xdr:nvSpPr>
        <xdr:cNvPr id="15361" name="AutoShape 1">
          <a:extLst>
            <a:ext uri="{FF2B5EF4-FFF2-40B4-BE49-F238E27FC236}">
              <a16:creationId xmlns:a16="http://schemas.microsoft.com/office/drawing/2014/main" id="{FCB032E4-C5B0-1BA5-7C65-B05F266DB733}"/>
            </a:ext>
          </a:extLst>
        </xdr:cNvPr>
        <xdr:cNvSpPr>
          <a:spLocks noChangeArrowheads="1"/>
        </xdr:cNvSpPr>
      </xdr:nvSpPr>
      <xdr:spPr bwMode="auto">
        <a:xfrm>
          <a:off x="4857750" y="9639300"/>
          <a:ext cx="2343150" cy="1600200"/>
        </a:xfrm>
        <a:prstGeom prst="horizontalScroll">
          <a:avLst>
            <a:gd name="adj" fmla="val 12500"/>
          </a:avLst>
        </a:prstGeom>
        <a:solidFill>
          <a:srgbClr val="FFFFFF"/>
        </a:solidFill>
        <a:ln w="9525">
          <a:solidFill>
            <a:srgbClr val="000000"/>
          </a:solidFill>
          <a:round/>
          <a:headEnd/>
          <a:tailEnd/>
        </a:ln>
      </xdr:spPr>
      <xdr:txBody>
        <a:bodyPr vertOverflow="clip" wrap="square" lIns="45720" tIns="22860" rIns="45720" bIns="0" anchor="t" upright="1"/>
        <a:lstStyle/>
        <a:p>
          <a:pPr algn="ctr" rtl="0">
            <a:lnSpc>
              <a:spcPts val="2100"/>
            </a:lnSpc>
            <a:defRPr sz="1000"/>
          </a:pPr>
          <a:endParaRPr lang="ja-JP" altLang="en-US" sz="1800" b="1" i="0" u="none" strike="noStrike" baseline="0">
            <a:solidFill>
              <a:srgbClr val="000000"/>
            </a:solidFill>
            <a:latin typeface="ＭＳ 明朝"/>
            <a:ea typeface="ＭＳ 明朝"/>
          </a:endParaRPr>
        </a:p>
        <a:p>
          <a:pPr algn="ctr" rtl="0">
            <a:lnSpc>
              <a:spcPts val="2100"/>
            </a:lnSpc>
            <a:defRPr sz="1000"/>
          </a:pPr>
          <a:r>
            <a:rPr lang="ja-JP" altLang="en-US" sz="1800" b="1" i="0" u="none" strike="noStrike" baseline="0">
              <a:solidFill>
                <a:srgbClr val="000000"/>
              </a:solidFill>
              <a:latin typeface="ＭＳ 明朝"/>
              <a:ea typeface="ＭＳ 明朝"/>
            </a:rPr>
            <a:t>スーパーＬ資金</a:t>
          </a:r>
        </a:p>
        <a:p>
          <a:pPr algn="ctr" rtl="0">
            <a:lnSpc>
              <a:spcPts val="1700"/>
            </a:lnSpc>
            <a:defRPr sz="1000"/>
          </a:pPr>
          <a:r>
            <a:rPr lang="ja-JP" altLang="en-US" sz="1600" b="0" i="0" u="none" strike="noStrike" baseline="0">
              <a:solidFill>
                <a:srgbClr val="000000"/>
              </a:solidFill>
              <a:latin typeface="ＭＳ 明朝"/>
              <a:ea typeface="ＭＳ 明朝"/>
            </a:rPr>
            <a:t>「過去の金利」</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5</xdr:col>
      <xdr:colOff>0</xdr:colOff>
      <xdr:row>30</xdr:row>
      <xdr:rowOff>133350</xdr:rowOff>
    </xdr:from>
    <xdr:to>
      <xdr:col>7</xdr:col>
      <xdr:colOff>0</xdr:colOff>
      <xdr:row>40</xdr:row>
      <xdr:rowOff>16102</xdr:rowOff>
    </xdr:to>
    <xdr:sp macro="" textlink="" fLocksText="0">
      <xdr:nvSpPr>
        <xdr:cNvPr id="16385" name="AutoShape 1">
          <a:extLst>
            <a:ext uri="{FF2B5EF4-FFF2-40B4-BE49-F238E27FC236}">
              <a16:creationId xmlns:a16="http://schemas.microsoft.com/office/drawing/2014/main" id="{C9E6C8D2-0D4C-D26A-67CB-316F05581119}"/>
            </a:ext>
          </a:extLst>
        </xdr:cNvPr>
        <xdr:cNvSpPr>
          <a:spLocks noChangeArrowheads="1"/>
        </xdr:cNvSpPr>
      </xdr:nvSpPr>
      <xdr:spPr bwMode="auto">
        <a:xfrm>
          <a:off x="4857750" y="7962900"/>
          <a:ext cx="2343150" cy="1590675"/>
        </a:xfrm>
        <a:prstGeom prst="horizontalScroll">
          <a:avLst>
            <a:gd name="adj" fmla="val 12500"/>
          </a:avLst>
        </a:prstGeom>
        <a:solidFill>
          <a:srgbClr val="FFFFFF"/>
        </a:solidFill>
        <a:ln w="9525">
          <a:solidFill>
            <a:srgbClr val="000000"/>
          </a:solidFill>
          <a:round/>
          <a:headEnd/>
          <a:tailEnd/>
        </a:ln>
      </xdr:spPr>
      <xdr:txBody>
        <a:bodyPr vertOverflow="clip" wrap="square" lIns="45720" tIns="22860" rIns="45720" bIns="0" anchor="t" upright="1"/>
        <a:lstStyle/>
        <a:p>
          <a:pPr algn="ctr" rtl="0">
            <a:lnSpc>
              <a:spcPts val="2100"/>
            </a:lnSpc>
            <a:defRPr sz="1000"/>
          </a:pPr>
          <a:endParaRPr lang="ja-JP" altLang="en-US" sz="1800" b="1" i="0" u="none" strike="noStrike" baseline="0">
            <a:solidFill>
              <a:srgbClr val="000000"/>
            </a:solidFill>
            <a:latin typeface="ＭＳ 明朝"/>
            <a:ea typeface="ＭＳ 明朝"/>
          </a:endParaRPr>
        </a:p>
        <a:p>
          <a:pPr algn="ctr" rtl="0">
            <a:lnSpc>
              <a:spcPts val="2100"/>
            </a:lnSpc>
            <a:defRPr sz="1000"/>
          </a:pPr>
          <a:r>
            <a:rPr lang="ja-JP" altLang="en-US" sz="1800" b="1" i="0" u="none" strike="noStrike" baseline="0">
              <a:solidFill>
                <a:srgbClr val="000000"/>
              </a:solidFill>
              <a:latin typeface="ＭＳ 明朝"/>
              <a:ea typeface="ＭＳ 明朝"/>
            </a:rPr>
            <a:t>スーパーＬ資金</a:t>
          </a:r>
        </a:p>
        <a:p>
          <a:pPr algn="ctr" rtl="0">
            <a:lnSpc>
              <a:spcPts val="1800"/>
            </a:lnSpc>
            <a:defRPr sz="1000"/>
          </a:pPr>
          <a:r>
            <a:rPr lang="ja-JP" altLang="en-US" sz="1600" b="0" i="0" u="none" strike="noStrike" baseline="0">
              <a:solidFill>
                <a:srgbClr val="000000"/>
              </a:solidFill>
              <a:latin typeface="ＭＳ 明朝"/>
              <a:ea typeface="ＭＳ 明朝"/>
            </a:rPr>
            <a:t>「過去の金利」</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0</xdr:colOff>
      <xdr:row>29</xdr:row>
      <xdr:rowOff>0</xdr:rowOff>
    </xdr:from>
    <xdr:to>
      <xdr:col>7</xdr:col>
      <xdr:colOff>0</xdr:colOff>
      <xdr:row>38</xdr:row>
      <xdr:rowOff>41213</xdr:rowOff>
    </xdr:to>
    <xdr:sp macro="" textlink="" fLocksText="0">
      <xdr:nvSpPr>
        <xdr:cNvPr id="17409" name="AutoShape 1">
          <a:extLst>
            <a:ext uri="{FF2B5EF4-FFF2-40B4-BE49-F238E27FC236}">
              <a16:creationId xmlns:a16="http://schemas.microsoft.com/office/drawing/2014/main" id="{9DD6ECEE-1792-3442-C72C-6375A8439EB4}"/>
            </a:ext>
          </a:extLst>
        </xdr:cNvPr>
        <xdr:cNvSpPr>
          <a:spLocks noChangeArrowheads="1"/>
        </xdr:cNvSpPr>
      </xdr:nvSpPr>
      <xdr:spPr bwMode="auto">
        <a:xfrm>
          <a:off x="4857750" y="8010525"/>
          <a:ext cx="2343150" cy="1590675"/>
        </a:xfrm>
        <a:prstGeom prst="horizontalScroll">
          <a:avLst>
            <a:gd name="adj" fmla="val 12500"/>
          </a:avLst>
        </a:prstGeom>
        <a:solidFill>
          <a:srgbClr val="FFFFFF"/>
        </a:solidFill>
        <a:ln w="9525">
          <a:solidFill>
            <a:srgbClr val="000000"/>
          </a:solidFill>
          <a:round/>
          <a:headEnd/>
          <a:tailEnd/>
        </a:ln>
      </xdr:spPr>
      <xdr:txBody>
        <a:bodyPr vertOverflow="clip" wrap="square" lIns="45720" tIns="22860" rIns="45720" bIns="0" anchor="t" upright="1"/>
        <a:lstStyle/>
        <a:p>
          <a:pPr algn="ctr" rtl="0">
            <a:lnSpc>
              <a:spcPts val="2100"/>
            </a:lnSpc>
            <a:defRPr sz="1000"/>
          </a:pPr>
          <a:endParaRPr lang="ja-JP" altLang="en-US" sz="1800" b="1" i="0" u="none" strike="noStrike" baseline="0">
            <a:solidFill>
              <a:srgbClr val="000000"/>
            </a:solidFill>
            <a:latin typeface="ＭＳ 明朝"/>
            <a:ea typeface="ＭＳ 明朝"/>
          </a:endParaRPr>
        </a:p>
        <a:p>
          <a:pPr algn="ctr" rtl="0">
            <a:lnSpc>
              <a:spcPts val="2100"/>
            </a:lnSpc>
            <a:defRPr sz="1000"/>
          </a:pPr>
          <a:r>
            <a:rPr lang="ja-JP" altLang="en-US" sz="1800" b="1" i="0" u="none" strike="noStrike" baseline="0">
              <a:solidFill>
                <a:srgbClr val="000000"/>
              </a:solidFill>
              <a:latin typeface="ＭＳ 明朝"/>
              <a:ea typeface="ＭＳ 明朝"/>
            </a:rPr>
            <a:t>スーパーＬ資金</a:t>
          </a:r>
        </a:p>
        <a:p>
          <a:pPr algn="ctr" rtl="0">
            <a:lnSpc>
              <a:spcPts val="1800"/>
            </a:lnSpc>
            <a:defRPr sz="1000"/>
          </a:pPr>
          <a:r>
            <a:rPr lang="ja-JP" altLang="en-US" sz="1600" b="0" i="0" u="none" strike="noStrike" baseline="0">
              <a:solidFill>
                <a:srgbClr val="000000"/>
              </a:solidFill>
              <a:latin typeface="ＭＳ 明朝"/>
              <a:ea typeface="ＭＳ 明朝"/>
            </a:rPr>
            <a:t>「過去の金利」</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15875</xdr:colOff>
      <xdr:row>37</xdr:row>
      <xdr:rowOff>47625</xdr:rowOff>
    </xdr:from>
    <xdr:to>
      <xdr:col>7</xdr:col>
      <xdr:colOff>15875</xdr:colOff>
      <xdr:row>46</xdr:row>
      <xdr:rowOff>152336</xdr:rowOff>
    </xdr:to>
    <xdr:sp macro="" textlink="" fLocksText="0">
      <xdr:nvSpPr>
        <xdr:cNvPr id="18433" name="AutoShape 1">
          <a:extLst>
            <a:ext uri="{FF2B5EF4-FFF2-40B4-BE49-F238E27FC236}">
              <a16:creationId xmlns:a16="http://schemas.microsoft.com/office/drawing/2014/main" id="{DA4CA4C9-F7B9-FFCD-8375-934B0AA01D8C}"/>
            </a:ext>
          </a:extLst>
        </xdr:cNvPr>
        <xdr:cNvSpPr>
          <a:spLocks noChangeArrowheads="1"/>
        </xdr:cNvSpPr>
      </xdr:nvSpPr>
      <xdr:spPr bwMode="auto">
        <a:xfrm>
          <a:off x="4581525" y="8582025"/>
          <a:ext cx="2343150" cy="1590675"/>
        </a:xfrm>
        <a:prstGeom prst="horizontalScroll">
          <a:avLst>
            <a:gd name="adj" fmla="val 12500"/>
          </a:avLst>
        </a:prstGeom>
        <a:solidFill>
          <a:srgbClr val="FFFFFF"/>
        </a:solidFill>
        <a:ln w="9525">
          <a:solidFill>
            <a:srgbClr val="000000"/>
          </a:solidFill>
          <a:round/>
          <a:headEnd/>
          <a:tailEnd/>
        </a:ln>
      </xdr:spPr>
      <xdr:txBody>
        <a:bodyPr vertOverflow="clip" wrap="square" lIns="45720" tIns="22860" rIns="45720" bIns="0" anchor="t" upright="1"/>
        <a:lstStyle/>
        <a:p>
          <a:pPr algn="ctr" rtl="0">
            <a:lnSpc>
              <a:spcPts val="2100"/>
            </a:lnSpc>
            <a:defRPr sz="1000"/>
          </a:pPr>
          <a:endParaRPr lang="ja-JP" altLang="en-US" sz="1800" b="1" i="0" u="none" strike="noStrike" baseline="0">
            <a:solidFill>
              <a:srgbClr val="000000"/>
            </a:solidFill>
            <a:latin typeface="ＭＳ 明朝"/>
            <a:ea typeface="ＭＳ 明朝"/>
          </a:endParaRPr>
        </a:p>
        <a:p>
          <a:pPr algn="ctr" rtl="0">
            <a:lnSpc>
              <a:spcPts val="2100"/>
            </a:lnSpc>
            <a:defRPr sz="1000"/>
          </a:pPr>
          <a:r>
            <a:rPr lang="ja-JP" altLang="en-US" sz="1800" b="1" i="0" u="none" strike="noStrike" baseline="0">
              <a:solidFill>
                <a:srgbClr val="000000"/>
              </a:solidFill>
              <a:latin typeface="ＭＳ 明朝"/>
              <a:ea typeface="ＭＳ 明朝"/>
            </a:rPr>
            <a:t>スーパーＬ資金</a:t>
          </a:r>
        </a:p>
        <a:p>
          <a:pPr algn="ctr" rtl="0">
            <a:lnSpc>
              <a:spcPts val="1700"/>
            </a:lnSpc>
            <a:defRPr sz="1000"/>
          </a:pPr>
          <a:r>
            <a:rPr lang="ja-JP" altLang="en-US" sz="1600" b="0" i="0" u="none" strike="noStrike" baseline="0">
              <a:solidFill>
                <a:srgbClr val="000000"/>
              </a:solidFill>
              <a:latin typeface="ＭＳ 明朝"/>
              <a:ea typeface="ＭＳ 明朝"/>
            </a:rPr>
            <a:t>「過去の金利」</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15875</xdr:colOff>
      <xdr:row>37</xdr:row>
      <xdr:rowOff>47625</xdr:rowOff>
    </xdr:from>
    <xdr:to>
      <xdr:col>7</xdr:col>
      <xdr:colOff>15875</xdr:colOff>
      <xdr:row>46</xdr:row>
      <xdr:rowOff>152336</xdr:rowOff>
    </xdr:to>
    <xdr:sp macro="" textlink="" fLocksText="0">
      <xdr:nvSpPr>
        <xdr:cNvPr id="19457" name="AutoShape 1">
          <a:extLst>
            <a:ext uri="{FF2B5EF4-FFF2-40B4-BE49-F238E27FC236}">
              <a16:creationId xmlns:a16="http://schemas.microsoft.com/office/drawing/2014/main" id="{BB9CE99F-7F6F-94CA-A422-0B6E5FBE76E0}"/>
            </a:ext>
          </a:extLst>
        </xdr:cNvPr>
        <xdr:cNvSpPr>
          <a:spLocks noChangeArrowheads="1"/>
        </xdr:cNvSpPr>
      </xdr:nvSpPr>
      <xdr:spPr bwMode="auto">
        <a:xfrm>
          <a:off x="4581525" y="8582025"/>
          <a:ext cx="2343150" cy="1590675"/>
        </a:xfrm>
        <a:prstGeom prst="horizontalScroll">
          <a:avLst>
            <a:gd name="adj" fmla="val 12500"/>
          </a:avLst>
        </a:prstGeom>
        <a:solidFill>
          <a:srgbClr val="FFFFFF"/>
        </a:solidFill>
        <a:ln w="9525">
          <a:solidFill>
            <a:srgbClr val="000000"/>
          </a:solidFill>
          <a:round/>
          <a:headEnd/>
          <a:tailEnd/>
        </a:ln>
      </xdr:spPr>
      <xdr:txBody>
        <a:bodyPr vertOverflow="clip" wrap="square" lIns="45720" tIns="22860" rIns="45720" bIns="0" anchor="t" upright="1"/>
        <a:lstStyle/>
        <a:p>
          <a:pPr algn="ctr" rtl="0">
            <a:lnSpc>
              <a:spcPts val="2100"/>
            </a:lnSpc>
            <a:defRPr sz="1000"/>
          </a:pPr>
          <a:endParaRPr lang="ja-JP" altLang="en-US" sz="1800" b="1" i="0" u="none" strike="noStrike" baseline="0">
            <a:solidFill>
              <a:srgbClr val="000000"/>
            </a:solidFill>
            <a:latin typeface="ＭＳ 明朝"/>
            <a:ea typeface="ＭＳ 明朝"/>
          </a:endParaRPr>
        </a:p>
        <a:p>
          <a:pPr algn="ctr" rtl="0">
            <a:lnSpc>
              <a:spcPts val="2100"/>
            </a:lnSpc>
            <a:defRPr sz="1000"/>
          </a:pPr>
          <a:r>
            <a:rPr lang="ja-JP" altLang="en-US" sz="1800" b="1" i="0" u="none" strike="noStrike" baseline="0">
              <a:solidFill>
                <a:srgbClr val="000000"/>
              </a:solidFill>
              <a:latin typeface="ＭＳ 明朝"/>
              <a:ea typeface="ＭＳ 明朝"/>
            </a:rPr>
            <a:t>スーパーＬ資金</a:t>
          </a:r>
        </a:p>
        <a:p>
          <a:pPr algn="ctr" rtl="0">
            <a:lnSpc>
              <a:spcPts val="1700"/>
            </a:lnSpc>
            <a:defRPr sz="1000"/>
          </a:pPr>
          <a:r>
            <a:rPr lang="ja-JP" altLang="en-US" sz="1600" b="0" i="0" u="none" strike="noStrike" baseline="0">
              <a:solidFill>
                <a:srgbClr val="000000"/>
              </a:solidFill>
              <a:latin typeface="ＭＳ 明朝"/>
              <a:ea typeface="ＭＳ 明朝"/>
            </a:rPr>
            <a:t>「過去の金利」</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552450</xdr:colOff>
      <xdr:row>58</xdr:row>
      <xdr:rowOff>88900</xdr:rowOff>
    </xdr:from>
    <xdr:to>
      <xdr:col>13</xdr:col>
      <xdr:colOff>342900</xdr:colOff>
      <xdr:row>68</xdr:row>
      <xdr:rowOff>107950</xdr:rowOff>
    </xdr:to>
    <xdr:sp macro="" textlink="">
      <xdr:nvSpPr>
        <xdr:cNvPr id="2155" name="AutoShape 1">
          <a:extLst>
            <a:ext uri="{FF2B5EF4-FFF2-40B4-BE49-F238E27FC236}">
              <a16:creationId xmlns:a16="http://schemas.microsoft.com/office/drawing/2014/main" id="{A60ED66B-FA77-9827-9489-D1C3E7638472}"/>
            </a:ext>
          </a:extLst>
        </xdr:cNvPr>
        <xdr:cNvSpPr>
          <a:spLocks noChangeArrowheads="1"/>
        </xdr:cNvSpPr>
      </xdr:nvSpPr>
      <xdr:spPr bwMode="auto">
        <a:xfrm>
          <a:off x="5016500" y="9188450"/>
          <a:ext cx="1981200" cy="1670050"/>
        </a:xfrm>
        <a:prstGeom prst="horizontalScroll">
          <a:avLst>
            <a:gd name="adj" fmla="val 125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9</xdr:col>
      <xdr:colOff>19050</xdr:colOff>
      <xdr:row>61</xdr:row>
      <xdr:rowOff>0</xdr:rowOff>
    </xdr:from>
    <xdr:to>
      <xdr:col>13</xdr:col>
      <xdr:colOff>247734</xdr:colOff>
      <xdr:row>67</xdr:row>
      <xdr:rowOff>38060</xdr:rowOff>
    </xdr:to>
    <xdr:sp macro="" textlink="">
      <xdr:nvSpPr>
        <xdr:cNvPr id="2050" name="Text Box 2">
          <a:extLst>
            <a:ext uri="{FF2B5EF4-FFF2-40B4-BE49-F238E27FC236}">
              <a16:creationId xmlns:a16="http://schemas.microsoft.com/office/drawing/2014/main" id="{5E5297C7-3E9C-038F-D439-B8C4DE6D3273}"/>
            </a:ext>
          </a:extLst>
        </xdr:cNvPr>
        <xdr:cNvSpPr>
          <a:spLocks noChangeArrowheads="1"/>
        </xdr:cNvSpPr>
      </xdr:nvSpPr>
      <xdr:spPr bwMode="auto">
        <a:xfrm>
          <a:off x="5495925" y="9572625"/>
          <a:ext cx="1838325" cy="1066800"/>
        </a:xfrm>
        <a:prstGeom prst="rect">
          <a:avLst/>
        </a:prstGeom>
        <a:solidFill>
          <a:srgbClr val="FFFFFF">
            <a:alpha val="0"/>
          </a:srgbClr>
        </a:solidFill>
        <a:ln>
          <a:noFill/>
        </a:ln>
      </xdr:spPr>
      <xdr:txBody>
        <a:bodyPr vertOverflow="clip" wrap="square" lIns="45720" tIns="22860" rIns="0" bIns="0" anchor="t" upright="1"/>
        <a:lstStyle/>
        <a:p>
          <a:pPr algn="l" rtl="0">
            <a:lnSpc>
              <a:spcPts val="1800"/>
            </a:lnSpc>
            <a:defRPr sz="1000"/>
          </a:pPr>
          <a:r>
            <a:rPr lang="ja-JP" altLang="en-US" sz="1800" b="1" i="0" u="none" strike="noStrike" baseline="0">
              <a:solidFill>
                <a:srgbClr val="000000"/>
              </a:solidFill>
              <a:latin typeface="ＭＳ 明朝"/>
              <a:ea typeface="ＭＳ 明朝"/>
            </a:rPr>
            <a:t>ホームページ内</a:t>
          </a:r>
        </a:p>
        <a:p>
          <a:pPr algn="l" rtl="0">
            <a:lnSpc>
              <a:spcPts val="1200"/>
            </a:lnSpc>
            <a:defRPr sz="1000"/>
          </a:pPr>
          <a:endParaRPr lang="ja-JP" altLang="en-US" sz="1200" b="0" i="0" u="none" strike="noStrike" baseline="0">
            <a:solidFill>
              <a:srgbClr val="000000"/>
            </a:solidFill>
            <a:latin typeface="ＭＳ 明朝"/>
            <a:ea typeface="ＭＳ 明朝"/>
          </a:endParaRPr>
        </a:p>
        <a:p>
          <a:pPr algn="l" rtl="0">
            <a:lnSpc>
              <a:spcPts val="1500"/>
            </a:lnSpc>
            <a:defRPr sz="1000"/>
          </a:pPr>
          <a:r>
            <a:rPr lang="ja-JP" altLang="en-US" sz="1600" b="0" i="0" u="none" strike="noStrike" baseline="0">
              <a:solidFill>
                <a:srgbClr val="000000"/>
              </a:solidFill>
              <a:latin typeface="ＭＳ 明朝"/>
              <a:ea typeface="ＭＳ 明朝"/>
            </a:rPr>
            <a:t>「 過去の金利 」</a:t>
          </a:r>
        </a:p>
        <a:p>
          <a:pPr algn="l" rtl="0">
            <a:lnSpc>
              <a:spcPts val="1400"/>
            </a:lnSpc>
            <a:defRPr sz="1000"/>
          </a:pPr>
          <a:r>
            <a:rPr lang="ja-JP" altLang="en-US" sz="1600" b="0" i="0" u="none" strike="noStrike" baseline="0">
              <a:solidFill>
                <a:srgbClr val="000000"/>
              </a:solidFill>
              <a:latin typeface="ＭＳ 明朝"/>
              <a:ea typeface="ＭＳ 明朝"/>
            </a:rPr>
            <a:t> （ｽｰﾊﾟｰL資金）</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5</xdr:col>
      <xdr:colOff>1867</xdr:colOff>
      <xdr:row>32</xdr:row>
      <xdr:rowOff>246156</xdr:rowOff>
    </xdr:from>
    <xdr:to>
      <xdr:col>7</xdr:col>
      <xdr:colOff>5040</xdr:colOff>
      <xdr:row>39</xdr:row>
      <xdr:rowOff>872</xdr:rowOff>
    </xdr:to>
    <xdr:sp macro="" textlink="" fLocksText="0">
      <xdr:nvSpPr>
        <xdr:cNvPr id="20481" name="AutoShape 1">
          <a:extLst>
            <a:ext uri="{FF2B5EF4-FFF2-40B4-BE49-F238E27FC236}">
              <a16:creationId xmlns:a16="http://schemas.microsoft.com/office/drawing/2014/main" id="{5533AA0D-4957-95EF-BCFB-7AB94F219DC1}"/>
            </a:ext>
          </a:extLst>
        </xdr:cNvPr>
        <xdr:cNvSpPr>
          <a:spLocks noChangeArrowheads="1"/>
        </xdr:cNvSpPr>
      </xdr:nvSpPr>
      <xdr:spPr bwMode="auto">
        <a:xfrm>
          <a:off x="4499908" y="7238627"/>
          <a:ext cx="2177114" cy="928701"/>
        </a:xfrm>
        <a:prstGeom prst="horizontalScroll">
          <a:avLst>
            <a:gd name="adj" fmla="val 12500"/>
          </a:avLst>
        </a:prstGeom>
        <a:solidFill>
          <a:srgbClr val="FFFFFF"/>
        </a:solidFill>
        <a:ln w="9525">
          <a:solidFill>
            <a:srgbClr val="000000"/>
          </a:solidFill>
          <a:round/>
          <a:headEnd/>
          <a:tailEnd/>
        </a:ln>
      </xdr:spPr>
      <xdr:txBody>
        <a:bodyPr vertOverflow="clip" wrap="square" lIns="45720" tIns="22860" rIns="45720" bIns="0" anchor="t" upright="1"/>
        <a:lstStyle/>
        <a:p>
          <a:pPr algn="ctr" rtl="0">
            <a:lnSpc>
              <a:spcPts val="2100"/>
            </a:lnSpc>
            <a:defRPr sz="1000"/>
          </a:pPr>
          <a:r>
            <a:rPr lang="ja-JP" altLang="en-US" sz="1800" b="1" i="0" u="none" strike="noStrike" baseline="0">
              <a:solidFill>
                <a:srgbClr val="000000"/>
              </a:solidFill>
              <a:latin typeface="ＭＳ 明朝"/>
              <a:ea typeface="ＭＳ 明朝"/>
            </a:rPr>
            <a:t>スーパーＬ資金</a:t>
          </a:r>
        </a:p>
        <a:p>
          <a:pPr algn="ctr" rtl="0">
            <a:lnSpc>
              <a:spcPts val="1700"/>
            </a:lnSpc>
            <a:defRPr sz="1000"/>
          </a:pPr>
          <a:r>
            <a:rPr lang="ja-JP" altLang="en-US" sz="1600" b="0" i="0" u="none" strike="noStrike" baseline="0">
              <a:solidFill>
                <a:srgbClr val="000000"/>
              </a:solidFill>
              <a:latin typeface="ＭＳ 明朝"/>
              <a:ea typeface="ＭＳ 明朝"/>
            </a:rPr>
            <a:t>「過去の金利」</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5</xdr:col>
      <xdr:colOff>15875</xdr:colOff>
      <xdr:row>44</xdr:row>
      <xdr:rowOff>57150</xdr:rowOff>
    </xdr:from>
    <xdr:to>
      <xdr:col>7</xdr:col>
      <xdr:colOff>9500</xdr:colOff>
      <xdr:row>50</xdr:row>
      <xdr:rowOff>54007</xdr:rowOff>
    </xdr:to>
    <xdr:sp macro="" textlink="" fLocksText="0">
      <xdr:nvSpPr>
        <xdr:cNvPr id="21505" name="AutoShape 1">
          <a:extLst>
            <a:ext uri="{FF2B5EF4-FFF2-40B4-BE49-F238E27FC236}">
              <a16:creationId xmlns:a16="http://schemas.microsoft.com/office/drawing/2014/main" id="{EB2FD8EF-7466-33E3-F20E-7551916C2603}"/>
            </a:ext>
          </a:extLst>
        </xdr:cNvPr>
        <xdr:cNvSpPr>
          <a:spLocks noChangeArrowheads="1"/>
        </xdr:cNvSpPr>
      </xdr:nvSpPr>
      <xdr:spPr bwMode="auto">
        <a:xfrm>
          <a:off x="4791075" y="10210800"/>
          <a:ext cx="2343150" cy="904875"/>
        </a:xfrm>
        <a:prstGeom prst="horizontalScroll">
          <a:avLst>
            <a:gd name="adj" fmla="val 12500"/>
          </a:avLst>
        </a:prstGeom>
        <a:solidFill>
          <a:srgbClr val="FFFFFF"/>
        </a:solidFill>
        <a:ln w="9525">
          <a:solidFill>
            <a:srgbClr val="000000"/>
          </a:solidFill>
          <a:round/>
          <a:headEnd/>
          <a:tailEnd/>
        </a:ln>
      </xdr:spPr>
      <xdr:txBody>
        <a:bodyPr vertOverflow="clip" wrap="square" lIns="45720" tIns="22860" rIns="45720" bIns="0" anchor="t" upright="1"/>
        <a:lstStyle/>
        <a:p>
          <a:pPr algn="ctr" rtl="0">
            <a:lnSpc>
              <a:spcPts val="2100"/>
            </a:lnSpc>
            <a:defRPr sz="1000"/>
          </a:pPr>
          <a:r>
            <a:rPr lang="ja-JP" altLang="en-US" sz="1800" b="1" i="0" u="none" strike="noStrike" baseline="0">
              <a:solidFill>
                <a:srgbClr val="000000"/>
              </a:solidFill>
              <a:latin typeface="ＭＳ 明朝"/>
              <a:ea typeface="ＭＳ 明朝"/>
            </a:rPr>
            <a:t>スーパーＬ資金</a:t>
          </a:r>
        </a:p>
        <a:p>
          <a:pPr algn="ctr" rtl="0">
            <a:lnSpc>
              <a:spcPts val="1800"/>
            </a:lnSpc>
            <a:defRPr sz="1000"/>
          </a:pPr>
          <a:r>
            <a:rPr lang="ja-JP" altLang="en-US" sz="1600" b="0" i="0" u="none" strike="noStrike" baseline="0">
              <a:solidFill>
                <a:srgbClr val="000000"/>
              </a:solidFill>
              <a:latin typeface="ＭＳ 明朝"/>
              <a:ea typeface="ＭＳ 明朝"/>
            </a:rPr>
            <a:t>「過去の金利」</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5</xdr:col>
      <xdr:colOff>15875</xdr:colOff>
      <xdr:row>46</xdr:row>
      <xdr:rowOff>111125</xdr:rowOff>
    </xdr:from>
    <xdr:to>
      <xdr:col>7</xdr:col>
      <xdr:colOff>9500</xdr:colOff>
      <xdr:row>52</xdr:row>
      <xdr:rowOff>101495</xdr:rowOff>
    </xdr:to>
    <xdr:sp macro="" textlink="" fLocksText="0">
      <xdr:nvSpPr>
        <xdr:cNvPr id="22529" name="AutoShape 1">
          <a:extLst>
            <a:ext uri="{FF2B5EF4-FFF2-40B4-BE49-F238E27FC236}">
              <a16:creationId xmlns:a16="http://schemas.microsoft.com/office/drawing/2014/main" id="{F7BC4F1F-8595-EE7B-2726-E5AB33452274}"/>
            </a:ext>
          </a:extLst>
        </xdr:cNvPr>
        <xdr:cNvSpPr>
          <a:spLocks noChangeArrowheads="1"/>
        </xdr:cNvSpPr>
      </xdr:nvSpPr>
      <xdr:spPr bwMode="auto">
        <a:xfrm>
          <a:off x="4733925" y="10629900"/>
          <a:ext cx="2343150" cy="923925"/>
        </a:xfrm>
        <a:prstGeom prst="horizontalScroll">
          <a:avLst>
            <a:gd name="adj" fmla="val 12500"/>
          </a:avLst>
        </a:prstGeom>
        <a:solidFill>
          <a:srgbClr val="FFFFFF"/>
        </a:solidFill>
        <a:ln w="9525">
          <a:solidFill>
            <a:srgbClr val="000000"/>
          </a:solidFill>
          <a:round/>
          <a:headEnd/>
          <a:tailEnd/>
        </a:ln>
      </xdr:spPr>
      <xdr:txBody>
        <a:bodyPr vertOverflow="clip" wrap="square" lIns="45720" tIns="22860" rIns="45720" bIns="0" anchor="ctr" upright="1"/>
        <a:lstStyle/>
        <a:p>
          <a:pPr algn="ctr" rtl="0">
            <a:lnSpc>
              <a:spcPts val="2100"/>
            </a:lnSpc>
            <a:defRPr sz="1000"/>
          </a:pPr>
          <a:r>
            <a:rPr lang="ja-JP" altLang="en-US" sz="1800" b="1" i="0" u="none" strike="noStrike" baseline="0">
              <a:solidFill>
                <a:srgbClr val="000000"/>
              </a:solidFill>
              <a:latin typeface="ＭＳ 明朝"/>
              <a:ea typeface="ＭＳ 明朝"/>
            </a:rPr>
            <a:t>スーパーＬ資金</a:t>
          </a:r>
        </a:p>
        <a:p>
          <a:pPr algn="ctr" rtl="0">
            <a:lnSpc>
              <a:spcPts val="1800"/>
            </a:lnSpc>
            <a:defRPr sz="1000"/>
          </a:pPr>
          <a:r>
            <a:rPr lang="ja-JP" altLang="en-US" sz="1600" b="0" i="0" u="none" strike="noStrike" baseline="0">
              <a:solidFill>
                <a:srgbClr val="000000"/>
              </a:solidFill>
              <a:latin typeface="ＭＳ 明朝"/>
              <a:ea typeface="ＭＳ 明朝"/>
            </a:rPr>
            <a:t>「過去の金利」</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5</xdr:col>
      <xdr:colOff>15875</xdr:colOff>
      <xdr:row>39</xdr:row>
      <xdr:rowOff>34925</xdr:rowOff>
    </xdr:from>
    <xdr:to>
      <xdr:col>7</xdr:col>
      <xdr:colOff>9500</xdr:colOff>
      <xdr:row>45</xdr:row>
      <xdr:rowOff>76371</xdr:rowOff>
    </xdr:to>
    <xdr:sp macro="" textlink="" fLocksText="0">
      <xdr:nvSpPr>
        <xdr:cNvPr id="23553" name="AutoShape 1">
          <a:extLst>
            <a:ext uri="{FF2B5EF4-FFF2-40B4-BE49-F238E27FC236}">
              <a16:creationId xmlns:a16="http://schemas.microsoft.com/office/drawing/2014/main" id="{3D969413-9611-8737-CDD1-FB11D7D91ED3}"/>
            </a:ext>
          </a:extLst>
        </xdr:cNvPr>
        <xdr:cNvSpPr>
          <a:spLocks noChangeArrowheads="1"/>
        </xdr:cNvSpPr>
      </xdr:nvSpPr>
      <xdr:spPr bwMode="auto">
        <a:xfrm>
          <a:off x="4638675" y="10001250"/>
          <a:ext cx="2343150" cy="942975"/>
        </a:xfrm>
        <a:prstGeom prst="horizontalScroll">
          <a:avLst>
            <a:gd name="adj" fmla="val 12500"/>
          </a:avLst>
        </a:prstGeom>
        <a:solidFill>
          <a:srgbClr val="FFFFFF"/>
        </a:solidFill>
        <a:ln w="9525">
          <a:solidFill>
            <a:srgbClr val="000000"/>
          </a:solidFill>
          <a:round/>
          <a:headEnd/>
          <a:tailEnd/>
        </a:ln>
      </xdr:spPr>
      <xdr:txBody>
        <a:bodyPr vertOverflow="clip" wrap="square" lIns="45720" tIns="22860" rIns="45720" bIns="0" anchor="ctr" upright="1"/>
        <a:lstStyle/>
        <a:p>
          <a:pPr algn="ctr" rtl="0">
            <a:lnSpc>
              <a:spcPts val="2100"/>
            </a:lnSpc>
            <a:defRPr sz="1000"/>
          </a:pPr>
          <a:r>
            <a:rPr lang="ja-JP" altLang="en-US" sz="1800" b="1" i="0" u="none" strike="noStrike" baseline="0">
              <a:solidFill>
                <a:srgbClr val="000000"/>
              </a:solidFill>
              <a:latin typeface="ＭＳ 明朝"/>
              <a:ea typeface="ＭＳ 明朝"/>
            </a:rPr>
            <a:t>スーパーＬ資金</a:t>
          </a:r>
        </a:p>
        <a:p>
          <a:pPr algn="ctr" rtl="0">
            <a:lnSpc>
              <a:spcPts val="1700"/>
            </a:lnSpc>
            <a:defRPr sz="1000"/>
          </a:pPr>
          <a:r>
            <a:rPr lang="ja-JP" altLang="en-US" sz="1600" b="0" i="0" u="none" strike="noStrike" baseline="0">
              <a:solidFill>
                <a:srgbClr val="000000"/>
              </a:solidFill>
              <a:latin typeface="ＭＳ 明朝"/>
              <a:ea typeface="ＭＳ 明朝"/>
            </a:rPr>
            <a:t>「過去の金利」</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5</xdr:col>
      <xdr:colOff>15875</xdr:colOff>
      <xdr:row>39</xdr:row>
      <xdr:rowOff>34925</xdr:rowOff>
    </xdr:from>
    <xdr:to>
      <xdr:col>7</xdr:col>
      <xdr:colOff>9500</xdr:colOff>
      <xdr:row>45</xdr:row>
      <xdr:rowOff>76371</xdr:rowOff>
    </xdr:to>
    <xdr:sp macro="" textlink="" fLocksText="0">
      <xdr:nvSpPr>
        <xdr:cNvPr id="24577" name="AutoShape 1">
          <a:extLst>
            <a:ext uri="{FF2B5EF4-FFF2-40B4-BE49-F238E27FC236}">
              <a16:creationId xmlns:a16="http://schemas.microsoft.com/office/drawing/2014/main" id="{C1CE3386-5070-C499-9DC1-BDB13D02F61C}"/>
            </a:ext>
          </a:extLst>
        </xdr:cNvPr>
        <xdr:cNvSpPr>
          <a:spLocks noChangeArrowheads="1"/>
        </xdr:cNvSpPr>
      </xdr:nvSpPr>
      <xdr:spPr bwMode="auto">
        <a:xfrm>
          <a:off x="4638675" y="10001250"/>
          <a:ext cx="2343150" cy="942975"/>
        </a:xfrm>
        <a:prstGeom prst="horizontalScroll">
          <a:avLst>
            <a:gd name="adj" fmla="val 12500"/>
          </a:avLst>
        </a:prstGeom>
        <a:solidFill>
          <a:srgbClr val="FFFFFF"/>
        </a:solidFill>
        <a:ln w="9525">
          <a:solidFill>
            <a:srgbClr val="000000"/>
          </a:solidFill>
          <a:round/>
          <a:headEnd/>
          <a:tailEnd/>
        </a:ln>
      </xdr:spPr>
      <xdr:txBody>
        <a:bodyPr vertOverflow="clip" wrap="square" lIns="45720" tIns="22860" rIns="45720" bIns="0" anchor="ctr" upright="1"/>
        <a:lstStyle/>
        <a:p>
          <a:pPr algn="ctr" rtl="0">
            <a:lnSpc>
              <a:spcPts val="2100"/>
            </a:lnSpc>
            <a:defRPr sz="1000"/>
          </a:pPr>
          <a:r>
            <a:rPr lang="ja-JP" altLang="en-US" sz="1800" b="1" i="0" u="none" strike="noStrike" baseline="0">
              <a:solidFill>
                <a:srgbClr val="000000"/>
              </a:solidFill>
              <a:latin typeface="ＭＳ 明朝"/>
              <a:ea typeface="ＭＳ 明朝"/>
            </a:rPr>
            <a:t>スーパーＬ資金</a:t>
          </a:r>
        </a:p>
        <a:p>
          <a:pPr algn="ctr" rtl="0">
            <a:lnSpc>
              <a:spcPts val="1700"/>
            </a:lnSpc>
            <a:defRPr sz="1000"/>
          </a:pPr>
          <a:r>
            <a:rPr lang="ja-JP" altLang="en-US" sz="1600" b="0" i="0" u="none" strike="noStrike" baseline="0">
              <a:solidFill>
                <a:srgbClr val="000000"/>
              </a:solidFill>
              <a:latin typeface="ＭＳ 明朝"/>
              <a:ea typeface="ＭＳ 明朝"/>
            </a:rPr>
            <a:t>「過去の金利」</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5</xdr:col>
      <xdr:colOff>15875</xdr:colOff>
      <xdr:row>39</xdr:row>
      <xdr:rowOff>15875</xdr:rowOff>
    </xdr:from>
    <xdr:to>
      <xdr:col>7</xdr:col>
      <xdr:colOff>9500</xdr:colOff>
      <xdr:row>45</xdr:row>
      <xdr:rowOff>88818</xdr:rowOff>
    </xdr:to>
    <xdr:sp macro="" textlink="" fLocksText="0">
      <xdr:nvSpPr>
        <xdr:cNvPr id="25601" name="AutoShape 1">
          <a:extLst>
            <a:ext uri="{FF2B5EF4-FFF2-40B4-BE49-F238E27FC236}">
              <a16:creationId xmlns:a16="http://schemas.microsoft.com/office/drawing/2014/main" id="{2C42C957-1A70-016F-3D09-5CCF292376BB}"/>
            </a:ext>
          </a:extLst>
        </xdr:cNvPr>
        <xdr:cNvSpPr>
          <a:spLocks noChangeArrowheads="1"/>
        </xdr:cNvSpPr>
      </xdr:nvSpPr>
      <xdr:spPr bwMode="auto">
        <a:xfrm>
          <a:off x="4638675" y="10010775"/>
          <a:ext cx="2343150" cy="942975"/>
        </a:xfrm>
        <a:prstGeom prst="horizontalScroll">
          <a:avLst>
            <a:gd name="adj" fmla="val 12500"/>
          </a:avLst>
        </a:prstGeom>
        <a:solidFill>
          <a:srgbClr val="FFFFFF"/>
        </a:solidFill>
        <a:ln w="9525">
          <a:solidFill>
            <a:srgbClr val="000000"/>
          </a:solidFill>
          <a:round/>
          <a:headEnd/>
          <a:tailEnd/>
        </a:ln>
      </xdr:spPr>
      <xdr:txBody>
        <a:bodyPr vertOverflow="clip" wrap="square" lIns="45720" tIns="22860" rIns="45720" bIns="0" anchor="ctr" upright="1"/>
        <a:lstStyle/>
        <a:p>
          <a:pPr algn="ctr" rtl="0">
            <a:lnSpc>
              <a:spcPts val="2100"/>
            </a:lnSpc>
            <a:defRPr sz="1000"/>
          </a:pPr>
          <a:r>
            <a:rPr lang="ja-JP" altLang="en-US" sz="1800" b="1" i="0" u="none" strike="noStrike" baseline="0">
              <a:solidFill>
                <a:srgbClr val="000000"/>
              </a:solidFill>
              <a:latin typeface="ＭＳ 明朝"/>
              <a:ea typeface="ＭＳ 明朝"/>
            </a:rPr>
            <a:t>スーパーＬ資金</a:t>
          </a:r>
        </a:p>
        <a:p>
          <a:pPr algn="ctr" rtl="0">
            <a:lnSpc>
              <a:spcPts val="1800"/>
            </a:lnSpc>
            <a:defRPr sz="1000"/>
          </a:pPr>
          <a:r>
            <a:rPr lang="ja-JP" altLang="en-US" sz="1600" b="0" i="0" u="none" strike="noStrike" baseline="0">
              <a:solidFill>
                <a:srgbClr val="000000"/>
              </a:solidFill>
              <a:latin typeface="ＭＳ 明朝"/>
              <a:ea typeface="ＭＳ 明朝"/>
            </a:rPr>
            <a:t>「過去の金利」</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76200</xdr:colOff>
      <xdr:row>37</xdr:row>
      <xdr:rowOff>76200</xdr:rowOff>
    </xdr:from>
    <xdr:to>
      <xdr:col>7</xdr:col>
      <xdr:colOff>15921</xdr:colOff>
      <xdr:row>49</xdr:row>
      <xdr:rowOff>15911</xdr:rowOff>
    </xdr:to>
    <xdr:sp macro="" textlink="" fLocksText="0">
      <xdr:nvSpPr>
        <xdr:cNvPr id="26625" name="AutoShape 1">
          <a:extLst>
            <a:ext uri="{FF2B5EF4-FFF2-40B4-BE49-F238E27FC236}">
              <a16:creationId xmlns:a16="http://schemas.microsoft.com/office/drawing/2014/main" id="{339E8509-AE57-74F2-A44D-CF790CDF18F9}"/>
            </a:ext>
          </a:extLst>
        </xdr:cNvPr>
        <xdr:cNvSpPr>
          <a:spLocks noChangeArrowheads="1"/>
        </xdr:cNvSpPr>
      </xdr:nvSpPr>
      <xdr:spPr bwMode="auto">
        <a:xfrm>
          <a:off x="76200" y="11172825"/>
          <a:ext cx="7038975" cy="1714500"/>
        </a:xfrm>
        <a:prstGeom prst="horizontalScroll">
          <a:avLst>
            <a:gd name="adj" fmla="val 12500"/>
          </a:avLst>
        </a:prstGeom>
        <a:solidFill>
          <a:srgbClr val="FFFFFF"/>
        </a:solidFill>
        <a:ln w="9525">
          <a:solidFill>
            <a:srgbClr val="000000"/>
          </a:solidFill>
          <a:round/>
          <a:headEnd/>
          <a:tailEnd/>
        </a:ln>
      </xdr:spPr>
      <xdr:txBody>
        <a:bodyPr vertOverflow="clip" wrap="square" lIns="45720" tIns="22860" rIns="45720" bIns="0" anchor="ctr" upright="1"/>
        <a:lstStyle/>
        <a:p>
          <a:pPr algn="l" rtl="0">
            <a:lnSpc>
              <a:spcPts val="1200"/>
            </a:lnSpc>
            <a:defRPr sz="1000"/>
          </a:pPr>
          <a:r>
            <a:rPr lang="ja-JP" altLang="en-US" sz="1200" b="0" i="0" u="none" strike="noStrike" baseline="0">
              <a:solidFill>
                <a:srgbClr val="000000"/>
              </a:solidFill>
              <a:latin typeface="ＭＳ Ｐゴシック"/>
              <a:ea typeface="ＭＳ Ｐゴシック"/>
            </a:rPr>
            <a:t>＜スーパーL資金の金利負担軽減措置について＞</a:t>
          </a:r>
        </a:p>
        <a:p>
          <a:pPr algn="l" rtl="0">
            <a:lnSpc>
              <a:spcPts val="1200"/>
            </a:lnSpc>
            <a:defRPr sz="1000"/>
          </a:pPr>
          <a:r>
            <a:rPr lang="ja-JP" altLang="en-US" sz="1200" b="0" i="0" u="none" strike="noStrike" baseline="0">
              <a:solidFill>
                <a:srgbClr val="000000"/>
              </a:solidFill>
              <a:latin typeface="ＭＳ Ｐゴシック"/>
              <a:ea typeface="ＭＳ Ｐゴシック"/>
            </a:rPr>
            <a:t> 市町村の策定する「実質化された人・農地プラン」等において、地域の中心的な経営体として位置付けられた（見込み含む）認定農業者、または、農地中間管理機構から農用地等を借り受けた認定農業者は、貸付時から5年間、無利子となるよう農林水産長期金融協会からの利子助成が受けられます。</a:t>
          </a:r>
        </a:p>
        <a:p>
          <a:pPr algn="l" rtl="0">
            <a:lnSpc>
              <a:spcPts val="1300"/>
            </a:lnSpc>
            <a:defRPr sz="1000"/>
          </a:pPr>
          <a:endParaRPr lang="ja-JP" altLang="en-US" sz="1200" b="0" i="0" u="none" strike="noStrike" baseline="0">
            <a:solidFill>
              <a:srgbClr val="000000"/>
            </a:solidFill>
            <a:latin typeface="ＭＳ Ｐゴシック"/>
            <a:ea typeface="ＭＳ Ｐゴシック"/>
          </a:endParaRPr>
        </a:p>
        <a:p>
          <a:pPr algn="l" rtl="0">
            <a:lnSpc>
              <a:spcPts val="1200"/>
            </a:lnSpc>
            <a:defRPr sz="1000"/>
          </a:pPr>
          <a:r>
            <a:rPr lang="ja-JP" altLang="en-US" sz="1200" b="0" i="0" u="none" strike="noStrike" baseline="0">
              <a:solidFill>
                <a:srgbClr val="000000"/>
              </a:solidFill>
              <a:latin typeface="ＭＳ Ｐゴシック"/>
              <a:ea typeface="ＭＳ Ｐゴシック"/>
            </a:rPr>
            <a:t>※地域の話し合い等が適切に行われ、「実質化された人・農地プラン」等が策定されている必要があります。詳しくは農地のある市町村へお問い合わせください。</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76200</xdr:colOff>
      <xdr:row>36</xdr:row>
      <xdr:rowOff>73025</xdr:rowOff>
    </xdr:from>
    <xdr:to>
      <xdr:col>7</xdr:col>
      <xdr:colOff>15921</xdr:colOff>
      <xdr:row>48</xdr:row>
      <xdr:rowOff>2915</xdr:rowOff>
    </xdr:to>
    <xdr:sp macro="" textlink="" fLocksText="0">
      <xdr:nvSpPr>
        <xdr:cNvPr id="27649" name="AutoShape 1">
          <a:extLst>
            <a:ext uri="{FF2B5EF4-FFF2-40B4-BE49-F238E27FC236}">
              <a16:creationId xmlns:a16="http://schemas.microsoft.com/office/drawing/2014/main" id="{B7BAD766-CC44-B68B-E23C-F72A21D36AD4}"/>
            </a:ext>
          </a:extLst>
        </xdr:cNvPr>
        <xdr:cNvSpPr>
          <a:spLocks noChangeArrowheads="1"/>
        </xdr:cNvSpPr>
      </xdr:nvSpPr>
      <xdr:spPr bwMode="auto">
        <a:xfrm>
          <a:off x="76200" y="10039350"/>
          <a:ext cx="7038975" cy="1714500"/>
        </a:xfrm>
        <a:prstGeom prst="horizontalScroll">
          <a:avLst>
            <a:gd name="adj" fmla="val 12500"/>
          </a:avLst>
        </a:prstGeom>
        <a:solidFill>
          <a:srgbClr val="FFFFFF"/>
        </a:solidFill>
        <a:ln w="9525">
          <a:solidFill>
            <a:srgbClr val="000000"/>
          </a:solidFill>
          <a:round/>
          <a:headEnd/>
          <a:tailEnd/>
        </a:ln>
      </xdr:spPr>
      <xdr:txBody>
        <a:bodyPr vertOverflow="clip" wrap="square" lIns="45720" tIns="22860" rIns="45720" bIns="0" anchor="ctr" upright="1"/>
        <a:lstStyle/>
        <a:p>
          <a:pPr algn="l" rtl="0">
            <a:lnSpc>
              <a:spcPts val="1200"/>
            </a:lnSpc>
            <a:defRPr sz="1000"/>
          </a:pPr>
          <a:r>
            <a:rPr lang="ja-JP" altLang="en-US" sz="1200" b="0" i="0" u="none" strike="noStrike" baseline="0">
              <a:solidFill>
                <a:srgbClr val="000000"/>
              </a:solidFill>
              <a:latin typeface="ＭＳ Ｐゴシック"/>
              <a:ea typeface="ＭＳ Ｐゴシック"/>
            </a:rPr>
            <a:t>＜スーパーL資金の金利負担軽減措置について＞</a:t>
          </a:r>
        </a:p>
        <a:p>
          <a:pPr algn="l" rtl="0">
            <a:lnSpc>
              <a:spcPts val="1200"/>
            </a:lnSpc>
            <a:defRPr sz="1000"/>
          </a:pPr>
          <a:r>
            <a:rPr lang="ja-JP" altLang="en-US" sz="1200" b="0" i="0" u="none" strike="noStrike" baseline="0">
              <a:solidFill>
                <a:srgbClr val="000000"/>
              </a:solidFill>
              <a:latin typeface="ＭＳ Ｐゴシック"/>
              <a:ea typeface="ＭＳ Ｐゴシック"/>
            </a:rPr>
            <a:t> 市町村の策定する「実質化された人・農地プラン」等において、地域の中心的な経営体として位置付けられた（見込み含む）認定農業者、または、農地中間管理機構から農用地等を借り受けた認定農業者は、貸付時から5年間、無利子となるよう農林水産長期金融協会からの利子助成が受けられます。</a:t>
          </a:r>
        </a:p>
        <a:p>
          <a:pPr algn="l" rtl="0">
            <a:lnSpc>
              <a:spcPts val="1300"/>
            </a:lnSpc>
            <a:defRPr sz="1000"/>
          </a:pPr>
          <a:endParaRPr lang="ja-JP" altLang="en-US" sz="1200" b="0" i="0" u="none" strike="noStrike" baseline="0">
            <a:solidFill>
              <a:srgbClr val="000000"/>
            </a:solidFill>
            <a:latin typeface="ＭＳ Ｐゴシック"/>
            <a:ea typeface="ＭＳ Ｐゴシック"/>
          </a:endParaRPr>
        </a:p>
        <a:p>
          <a:pPr algn="l" rtl="0">
            <a:lnSpc>
              <a:spcPts val="1200"/>
            </a:lnSpc>
            <a:defRPr sz="1000"/>
          </a:pPr>
          <a:r>
            <a:rPr lang="ja-JP" altLang="en-US" sz="1200" b="0" i="0" u="none" strike="noStrike" baseline="0">
              <a:solidFill>
                <a:srgbClr val="000000"/>
              </a:solidFill>
              <a:latin typeface="ＭＳ Ｐゴシック"/>
              <a:ea typeface="ＭＳ Ｐゴシック"/>
            </a:rPr>
            <a:t>※地域の話し合い等が適切に行われ、「実質化された人・農地プラン」等が策定されている必要があります。詳しくは農地のある市町村へお問い合わせください。</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76200</xdr:colOff>
      <xdr:row>34</xdr:row>
      <xdr:rowOff>73025</xdr:rowOff>
    </xdr:from>
    <xdr:to>
      <xdr:col>7</xdr:col>
      <xdr:colOff>15921</xdr:colOff>
      <xdr:row>46</xdr:row>
      <xdr:rowOff>16103</xdr:rowOff>
    </xdr:to>
    <xdr:sp macro="" textlink="" fLocksText="0">
      <xdr:nvSpPr>
        <xdr:cNvPr id="28673" name="AutoShape 1">
          <a:extLst>
            <a:ext uri="{FF2B5EF4-FFF2-40B4-BE49-F238E27FC236}">
              <a16:creationId xmlns:a16="http://schemas.microsoft.com/office/drawing/2014/main" id="{869CE08C-A263-840F-4007-9BF430C9A45C}"/>
            </a:ext>
          </a:extLst>
        </xdr:cNvPr>
        <xdr:cNvSpPr>
          <a:spLocks noChangeArrowheads="1"/>
        </xdr:cNvSpPr>
      </xdr:nvSpPr>
      <xdr:spPr bwMode="auto">
        <a:xfrm>
          <a:off x="76200" y="9448800"/>
          <a:ext cx="7038975" cy="1714500"/>
        </a:xfrm>
        <a:prstGeom prst="horizontalScroll">
          <a:avLst>
            <a:gd name="adj" fmla="val 12500"/>
          </a:avLst>
        </a:prstGeom>
        <a:solidFill>
          <a:srgbClr val="FFFFFF"/>
        </a:solidFill>
        <a:ln w="9525">
          <a:solidFill>
            <a:srgbClr val="000000"/>
          </a:solidFill>
          <a:round/>
          <a:headEnd/>
          <a:tailEnd/>
        </a:ln>
      </xdr:spPr>
      <xdr:txBody>
        <a:bodyPr vertOverflow="clip" wrap="square" lIns="45720" tIns="22860" rIns="45720" bIns="0" anchor="ctr" upright="1"/>
        <a:lstStyle/>
        <a:p>
          <a:pPr algn="l" rtl="0">
            <a:lnSpc>
              <a:spcPts val="1200"/>
            </a:lnSpc>
            <a:defRPr sz="1000"/>
          </a:pPr>
          <a:r>
            <a:rPr lang="ja-JP" altLang="en-US" sz="1200" b="0" i="0" u="none" strike="noStrike" baseline="0">
              <a:solidFill>
                <a:srgbClr val="000000"/>
              </a:solidFill>
              <a:latin typeface="ＭＳ Ｐゴシック"/>
              <a:ea typeface="ＭＳ Ｐゴシック"/>
            </a:rPr>
            <a:t>＜スーパーL資金の金利負担軽減措置について＞</a:t>
          </a:r>
        </a:p>
        <a:p>
          <a:pPr algn="l" rtl="0">
            <a:lnSpc>
              <a:spcPts val="1200"/>
            </a:lnSpc>
            <a:defRPr sz="1000"/>
          </a:pPr>
          <a:r>
            <a:rPr lang="ja-JP" altLang="en-US" sz="1200" b="0" i="0" u="none" strike="noStrike" baseline="0">
              <a:solidFill>
                <a:srgbClr val="000000"/>
              </a:solidFill>
              <a:latin typeface="ＭＳ Ｐゴシック"/>
              <a:ea typeface="ＭＳ Ｐゴシック"/>
            </a:rPr>
            <a:t> 市町村の策定する「実質化された人・農地プラン」等において、地域の中心的な経営体として位置付けられた（見込み含む）認定農業者、または、農地中間管理機構から農用地等を借り受けた認定農業者は、貸付時から5年間、無利子となるよう農林水産長期金融協会からの利子助成が受けられます。</a:t>
          </a:r>
        </a:p>
        <a:p>
          <a:pPr algn="l" rtl="0">
            <a:lnSpc>
              <a:spcPts val="1300"/>
            </a:lnSpc>
            <a:defRPr sz="1000"/>
          </a:pPr>
          <a:endParaRPr lang="ja-JP" altLang="en-US" sz="1200" b="0" i="0" u="none" strike="noStrike" baseline="0">
            <a:solidFill>
              <a:srgbClr val="000000"/>
            </a:solidFill>
            <a:latin typeface="ＭＳ Ｐゴシック"/>
            <a:ea typeface="ＭＳ Ｐゴシック"/>
          </a:endParaRPr>
        </a:p>
        <a:p>
          <a:pPr algn="l" rtl="0">
            <a:lnSpc>
              <a:spcPts val="1200"/>
            </a:lnSpc>
            <a:defRPr sz="1000"/>
          </a:pPr>
          <a:r>
            <a:rPr lang="ja-JP" altLang="en-US" sz="1200" b="0" i="0" u="none" strike="noStrike" baseline="0">
              <a:solidFill>
                <a:srgbClr val="000000"/>
              </a:solidFill>
              <a:latin typeface="ＭＳ Ｐゴシック"/>
              <a:ea typeface="ＭＳ Ｐゴシック"/>
            </a:rPr>
            <a:t>※地域の話し合い等が適切に行われ、「実質化された人・農地プラン」等が策定されている必要があります。詳しくは農地のある市町村へお問い合わせください。</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104775</xdr:colOff>
      <xdr:row>36</xdr:row>
      <xdr:rowOff>53975</xdr:rowOff>
    </xdr:from>
    <xdr:to>
      <xdr:col>6</xdr:col>
      <xdr:colOff>733808</xdr:colOff>
      <xdr:row>45</xdr:row>
      <xdr:rowOff>104763</xdr:rowOff>
    </xdr:to>
    <xdr:sp macro="" textlink="" fLocksText="0">
      <xdr:nvSpPr>
        <xdr:cNvPr id="29697" name="AutoShape 1">
          <a:extLst>
            <a:ext uri="{FF2B5EF4-FFF2-40B4-BE49-F238E27FC236}">
              <a16:creationId xmlns:a16="http://schemas.microsoft.com/office/drawing/2014/main" id="{A8668A4C-2318-8EF9-8260-7BDE84991F86}"/>
            </a:ext>
          </a:extLst>
        </xdr:cNvPr>
        <xdr:cNvSpPr>
          <a:spLocks noChangeArrowheads="1"/>
        </xdr:cNvSpPr>
      </xdr:nvSpPr>
      <xdr:spPr bwMode="auto">
        <a:xfrm>
          <a:off x="85725" y="10277475"/>
          <a:ext cx="7038975" cy="1409700"/>
        </a:xfrm>
        <a:prstGeom prst="horizontalScroll">
          <a:avLst>
            <a:gd name="adj" fmla="val 12500"/>
          </a:avLst>
        </a:prstGeom>
        <a:solidFill>
          <a:srgbClr val="FFFFFF"/>
        </a:solidFill>
        <a:ln w="9525">
          <a:solidFill>
            <a:srgbClr val="000000"/>
          </a:solidFill>
          <a:round/>
          <a:headEnd/>
          <a:tailEnd/>
        </a:ln>
      </xdr:spPr>
      <xdr:txBody>
        <a:bodyPr vertOverflow="clip" wrap="square" lIns="45720" tIns="22860" rIns="45720" bIns="0" anchor="ctr" upright="1"/>
        <a:lstStyle/>
        <a:p>
          <a:pPr algn="l" rtl="0">
            <a:lnSpc>
              <a:spcPts val="1100"/>
            </a:lnSpc>
            <a:defRPr sz="1000"/>
          </a:pPr>
          <a:r>
            <a:rPr lang="ja-JP" altLang="en-US" sz="1200" b="0" i="0" u="none" strike="noStrike" baseline="0">
              <a:solidFill>
                <a:srgbClr val="000000"/>
              </a:solidFill>
              <a:latin typeface="ＭＳ Ｐゴシック"/>
              <a:ea typeface="ＭＳ Ｐゴシック"/>
            </a:rPr>
            <a:t>＜スーパーL資金の金利負担軽減措置について＞</a:t>
          </a:r>
        </a:p>
        <a:p>
          <a:pPr algn="l" rtl="0">
            <a:lnSpc>
              <a:spcPts val="1100"/>
            </a:lnSpc>
            <a:defRPr sz="1000"/>
          </a:pPr>
          <a:r>
            <a:rPr lang="ja-JP" altLang="en-US" sz="1200" b="0" i="0" u="none" strike="noStrike" baseline="0">
              <a:solidFill>
                <a:srgbClr val="000000"/>
              </a:solidFill>
              <a:latin typeface="ＭＳ Ｐゴシック"/>
              <a:ea typeface="ＭＳ Ｐゴシック"/>
            </a:rPr>
            <a:t> 市町村の策定する「実質化された人・農地プラン」等において、地域の中心的な経営体として位置付けられた（見込み含む）認定農業者、または、農地中間管理機構から農用地等を借り受けた認定農業者は、貸付時から5年間、無利子となるよう農林水産長期金融協会からの利子助成が受けられます。</a:t>
          </a:r>
        </a:p>
        <a:p>
          <a:pPr algn="l" rtl="0">
            <a:lnSpc>
              <a:spcPts val="1000"/>
            </a:lnSpc>
            <a:defRPr sz="1000"/>
          </a:pPr>
          <a:endParaRPr lang="ja-JP" altLang="en-US" sz="1200" b="0" i="0" u="none" strike="noStrike" baseline="0">
            <a:solidFill>
              <a:srgbClr val="000000"/>
            </a:solidFill>
            <a:latin typeface="ＭＳ Ｐゴシック"/>
            <a:ea typeface="ＭＳ Ｐゴシック"/>
          </a:endParaRPr>
        </a:p>
        <a:p>
          <a:pPr algn="l" rtl="0">
            <a:lnSpc>
              <a:spcPts val="900"/>
            </a:lnSpc>
            <a:defRPr sz="1000"/>
          </a:pPr>
          <a:r>
            <a:rPr lang="ja-JP" altLang="en-US" sz="1200" b="0" i="0" u="none" strike="noStrike" baseline="0">
              <a:solidFill>
                <a:srgbClr val="000000"/>
              </a:solidFill>
              <a:latin typeface="ＭＳ Ｐゴシック"/>
              <a:ea typeface="ＭＳ Ｐゴシック"/>
            </a:rPr>
            <a:t>※地域の話し合い等が適切に行われ、「実質化された人・農地プラン」等が策定されている必要があります。詳しくは農地のある市町村へお問い合わせください。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552450</xdr:colOff>
      <xdr:row>56</xdr:row>
      <xdr:rowOff>88900</xdr:rowOff>
    </xdr:from>
    <xdr:to>
      <xdr:col>13</xdr:col>
      <xdr:colOff>342900</xdr:colOff>
      <xdr:row>66</xdr:row>
      <xdr:rowOff>107950</xdr:rowOff>
    </xdr:to>
    <xdr:sp macro="" textlink="">
      <xdr:nvSpPr>
        <xdr:cNvPr id="3179" name="AutoShape 1">
          <a:extLst>
            <a:ext uri="{FF2B5EF4-FFF2-40B4-BE49-F238E27FC236}">
              <a16:creationId xmlns:a16="http://schemas.microsoft.com/office/drawing/2014/main" id="{99FAD8B6-3088-3490-254A-CCC0EC3DE42F}"/>
            </a:ext>
          </a:extLst>
        </xdr:cNvPr>
        <xdr:cNvSpPr>
          <a:spLocks noChangeArrowheads="1"/>
        </xdr:cNvSpPr>
      </xdr:nvSpPr>
      <xdr:spPr bwMode="auto">
        <a:xfrm>
          <a:off x="5016500" y="8883650"/>
          <a:ext cx="1981200" cy="1670050"/>
        </a:xfrm>
        <a:prstGeom prst="horizontalScroll">
          <a:avLst>
            <a:gd name="adj" fmla="val 125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9</xdr:col>
      <xdr:colOff>19050</xdr:colOff>
      <xdr:row>59</xdr:row>
      <xdr:rowOff>0</xdr:rowOff>
    </xdr:from>
    <xdr:to>
      <xdr:col>13</xdr:col>
      <xdr:colOff>247734</xdr:colOff>
      <xdr:row>65</xdr:row>
      <xdr:rowOff>38060</xdr:rowOff>
    </xdr:to>
    <xdr:sp macro="" textlink="">
      <xdr:nvSpPr>
        <xdr:cNvPr id="3074" name="Text Box 2">
          <a:extLst>
            <a:ext uri="{FF2B5EF4-FFF2-40B4-BE49-F238E27FC236}">
              <a16:creationId xmlns:a16="http://schemas.microsoft.com/office/drawing/2014/main" id="{5E575E6C-7B2E-60E1-0606-6E852D40461C}"/>
            </a:ext>
          </a:extLst>
        </xdr:cNvPr>
        <xdr:cNvSpPr>
          <a:spLocks noChangeArrowheads="1"/>
        </xdr:cNvSpPr>
      </xdr:nvSpPr>
      <xdr:spPr bwMode="auto">
        <a:xfrm>
          <a:off x="5495925" y="9267825"/>
          <a:ext cx="1838325" cy="1066800"/>
        </a:xfrm>
        <a:prstGeom prst="rect">
          <a:avLst/>
        </a:prstGeom>
        <a:solidFill>
          <a:srgbClr val="FFFFFF">
            <a:alpha val="0"/>
          </a:srgbClr>
        </a:solidFill>
        <a:ln>
          <a:noFill/>
        </a:ln>
      </xdr:spPr>
      <xdr:txBody>
        <a:bodyPr vertOverflow="clip" wrap="square" lIns="45720" tIns="22860" rIns="0" bIns="0" anchor="t" upright="1"/>
        <a:lstStyle/>
        <a:p>
          <a:pPr algn="l" rtl="0">
            <a:lnSpc>
              <a:spcPts val="1800"/>
            </a:lnSpc>
            <a:defRPr sz="1000"/>
          </a:pPr>
          <a:r>
            <a:rPr lang="ja-JP" altLang="en-US" sz="1800" b="1" i="0" u="none" strike="noStrike" baseline="0">
              <a:solidFill>
                <a:srgbClr val="000000"/>
              </a:solidFill>
              <a:latin typeface="ＭＳ 明朝"/>
              <a:ea typeface="ＭＳ 明朝"/>
            </a:rPr>
            <a:t>ホームページ内</a:t>
          </a:r>
        </a:p>
        <a:p>
          <a:pPr algn="l" rtl="0">
            <a:lnSpc>
              <a:spcPts val="1200"/>
            </a:lnSpc>
            <a:defRPr sz="1000"/>
          </a:pPr>
          <a:endParaRPr lang="ja-JP" altLang="en-US" sz="1200" b="0" i="0" u="none" strike="noStrike" baseline="0">
            <a:solidFill>
              <a:srgbClr val="000000"/>
            </a:solidFill>
            <a:latin typeface="ＭＳ 明朝"/>
            <a:ea typeface="ＭＳ 明朝"/>
          </a:endParaRPr>
        </a:p>
        <a:p>
          <a:pPr algn="l" rtl="0">
            <a:lnSpc>
              <a:spcPts val="1500"/>
            </a:lnSpc>
            <a:defRPr sz="1000"/>
          </a:pPr>
          <a:r>
            <a:rPr lang="ja-JP" altLang="en-US" sz="1600" b="0" i="0" u="none" strike="noStrike" baseline="0">
              <a:solidFill>
                <a:srgbClr val="000000"/>
              </a:solidFill>
              <a:latin typeface="ＭＳ 明朝"/>
              <a:ea typeface="ＭＳ 明朝"/>
            </a:rPr>
            <a:t>「 過去の金利 」</a:t>
          </a:r>
        </a:p>
        <a:p>
          <a:pPr algn="l" rtl="0">
            <a:lnSpc>
              <a:spcPts val="1400"/>
            </a:lnSpc>
            <a:defRPr sz="1000"/>
          </a:pPr>
          <a:r>
            <a:rPr lang="ja-JP" altLang="en-US" sz="1600" b="0" i="0" u="none" strike="noStrike" baseline="0">
              <a:solidFill>
                <a:srgbClr val="000000"/>
              </a:solidFill>
              <a:latin typeface="ＭＳ 明朝"/>
              <a:ea typeface="ＭＳ 明朝"/>
            </a:rPr>
            <a:t> （ｽｰﾊﾟｰL資金）</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104775</xdr:colOff>
      <xdr:row>31</xdr:row>
      <xdr:rowOff>38100</xdr:rowOff>
    </xdr:from>
    <xdr:to>
      <xdr:col>6</xdr:col>
      <xdr:colOff>733808</xdr:colOff>
      <xdr:row>40</xdr:row>
      <xdr:rowOff>92045</xdr:rowOff>
    </xdr:to>
    <xdr:sp macro="" textlink="" fLocksText="0">
      <xdr:nvSpPr>
        <xdr:cNvPr id="30721" name="AutoShape 1">
          <a:extLst>
            <a:ext uri="{FF2B5EF4-FFF2-40B4-BE49-F238E27FC236}">
              <a16:creationId xmlns:a16="http://schemas.microsoft.com/office/drawing/2014/main" id="{A6002348-923D-8E47-B1C6-72788EC720A8}"/>
            </a:ext>
          </a:extLst>
        </xdr:cNvPr>
        <xdr:cNvSpPr>
          <a:spLocks noChangeArrowheads="1"/>
        </xdr:cNvSpPr>
      </xdr:nvSpPr>
      <xdr:spPr bwMode="auto">
        <a:xfrm>
          <a:off x="85725" y="8801100"/>
          <a:ext cx="7038975" cy="1409700"/>
        </a:xfrm>
        <a:prstGeom prst="horizontalScroll">
          <a:avLst>
            <a:gd name="adj" fmla="val 12500"/>
          </a:avLst>
        </a:prstGeom>
        <a:solidFill>
          <a:srgbClr val="FFFFFF"/>
        </a:solidFill>
        <a:ln w="9525">
          <a:solidFill>
            <a:srgbClr val="000000"/>
          </a:solidFill>
          <a:round/>
          <a:headEnd/>
          <a:tailEnd/>
        </a:ln>
      </xdr:spPr>
      <xdr:txBody>
        <a:bodyPr vertOverflow="clip" wrap="square" lIns="45720" tIns="22860" rIns="45720" bIns="0" anchor="ctr" upright="1"/>
        <a:lstStyle/>
        <a:p>
          <a:pPr algn="l" rtl="0">
            <a:lnSpc>
              <a:spcPts val="1100"/>
            </a:lnSpc>
            <a:defRPr sz="1000"/>
          </a:pPr>
          <a:r>
            <a:rPr lang="ja-JP" altLang="en-US" sz="1200" b="0" i="0" u="none" strike="noStrike" baseline="0">
              <a:solidFill>
                <a:srgbClr val="000000"/>
              </a:solidFill>
              <a:latin typeface="ＭＳ Ｐゴシック"/>
              <a:ea typeface="ＭＳ Ｐゴシック"/>
            </a:rPr>
            <a:t>＜スーパーL資金の金利負担軽減措置について＞</a:t>
          </a:r>
        </a:p>
        <a:p>
          <a:pPr algn="l" rtl="0">
            <a:lnSpc>
              <a:spcPts val="1100"/>
            </a:lnSpc>
            <a:defRPr sz="1000"/>
          </a:pPr>
          <a:r>
            <a:rPr lang="ja-JP" altLang="en-US" sz="1200" b="0" i="0" u="none" strike="noStrike" baseline="0">
              <a:solidFill>
                <a:srgbClr val="000000"/>
              </a:solidFill>
              <a:latin typeface="ＭＳ Ｐゴシック"/>
              <a:ea typeface="ＭＳ Ｐゴシック"/>
            </a:rPr>
            <a:t> 市町村の策定する「実質化された人・農地プラン」等において、地域の中心的な経営体として位置付けられた（見込み含む）認定農業者、または、農地中間管理機構から農用地等を借り受けた認定農業者は、貸付時から5年間、無利子となるよう農林水産長期金融協会からの利子助成が受けられます。</a:t>
          </a:r>
        </a:p>
        <a:p>
          <a:pPr algn="l" rtl="0">
            <a:lnSpc>
              <a:spcPts val="1000"/>
            </a:lnSpc>
            <a:defRPr sz="1000"/>
          </a:pPr>
          <a:endParaRPr lang="ja-JP" altLang="en-US" sz="1200" b="0" i="0" u="none" strike="noStrike" baseline="0">
            <a:solidFill>
              <a:srgbClr val="000000"/>
            </a:solidFill>
            <a:latin typeface="ＭＳ Ｐゴシック"/>
            <a:ea typeface="ＭＳ Ｐゴシック"/>
          </a:endParaRPr>
        </a:p>
        <a:p>
          <a:pPr algn="l" rtl="0">
            <a:lnSpc>
              <a:spcPts val="900"/>
            </a:lnSpc>
            <a:defRPr sz="1000"/>
          </a:pPr>
          <a:r>
            <a:rPr lang="ja-JP" altLang="en-US" sz="1200" b="0" i="0" u="none" strike="noStrike" baseline="0">
              <a:solidFill>
                <a:srgbClr val="000000"/>
              </a:solidFill>
              <a:latin typeface="ＭＳ Ｐゴシック"/>
              <a:ea typeface="ＭＳ Ｐゴシック"/>
            </a:rPr>
            <a:t>※地域の話し合い等が適切に行われ、「実質化された人・農地プラン」等が策定されている必要があります。詳しくは農地のある市町村へお問い合わせください。</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0</xdr:col>
      <xdr:colOff>104775</xdr:colOff>
      <xdr:row>34</xdr:row>
      <xdr:rowOff>57150</xdr:rowOff>
    </xdr:from>
    <xdr:to>
      <xdr:col>6</xdr:col>
      <xdr:colOff>733808</xdr:colOff>
      <xdr:row>43</xdr:row>
      <xdr:rowOff>73089</xdr:rowOff>
    </xdr:to>
    <xdr:sp macro="" textlink="" fLocksText="0">
      <xdr:nvSpPr>
        <xdr:cNvPr id="31745" name="AutoShape 1">
          <a:extLst>
            <a:ext uri="{FF2B5EF4-FFF2-40B4-BE49-F238E27FC236}">
              <a16:creationId xmlns:a16="http://schemas.microsoft.com/office/drawing/2014/main" id="{93F55613-AC34-6987-ED2E-E29CEC2ACC9F}"/>
            </a:ext>
          </a:extLst>
        </xdr:cNvPr>
        <xdr:cNvSpPr>
          <a:spLocks noChangeArrowheads="1"/>
        </xdr:cNvSpPr>
      </xdr:nvSpPr>
      <xdr:spPr bwMode="auto">
        <a:xfrm>
          <a:off x="85725" y="9696450"/>
          <a:ext cx="7038975" cy="1390650"/>
        </a:xfrm>
        <a:prstGeom prst="horizontalScroll">
          <a:avLst>
            <a:gd name="adj" fmla="val 12500"/>
          </a:avLst>
        </a:prstGeom>
        <a:solidFill>
          <a:srgbClr val="FFFFFF"/>
        </a:solidFill>
        <a:ln w="9525">
          <a:solidFill>
            <a:srgbClr val="000000"/>
          </a:solidFill>
          <a:round/>
          <a:headEnd/>
          <a:tailEnd/>
        </a:ln>
      </xdr:spPr>
      <xdr:txBody>
        <a:bodyPr vertOverflow="clip" wrap="square" lIns="45720" tIns="22860" rIns="45720" bIns="0" anchor="ctr" upright="1"/>
        <a:lstStyle/>
        <a:p>
          <a:pPr algn="l" rtl="0">
            <a:lnSpc>
              <a:spcPts val="1100"/>
            </a:lnSpc>
            <a:defRPr sz="1000"/>
          </a:pPr>
          <a:r>
            <a:rPr lang="ja-JP" altLang="en-US" sz="1200" b="0" i="0" u="none" strike="noStrike" baseline="0">
              <a:solidFill>
                <a:srgbClr val="000000"/>
              </a:solidFill>
              <a:latin typeface="ＭＳ Ｐゴシック"/>
              <a:ea typeface="ＭＳ Ｐゴシック"/>
            </a:rPr>
            <a:t>＜スーパーL資金の金利負担軽減措置について＞</a:t>
          </a:r>
        </a:p>
        <a:p>
          <a:pPr algn="l" rtl="0">
            <a:lnSpc>
              <a:spcPts val="1100"/>
            </a:lnSpc>
            <a:defRPr sz="1000"/>
          </a:pPr>
          <a:r>
            <a:rPr lang="ja-JP" altLang="en-US" sz="1200" b="0" i="0" u="none" strike="noStrike" baseline="0">
              <a:solidFill>
                <a:srgbClr val="000000"/>
              </a:solidFill>
              <a:latin typeface="ＭＳ Ｐゴシック"/>
              <a:ea typeface="ＭＳ Ｐゴシック"/>
            </a:rPr>
            <a:t> 市町村の策定する「実質化された人・農地プラン」等において、地域の中心的な経営体として位置付けられた（見込み含む）認定農業者、または、農地中間管理機構から農用地等を借り受けた認定農業者は、貸付時から5年間、無利子となるよう農林水産長期金融協会からの利子助成が受けられます。</a:t>
          </a:r>
        </a:p>
        <a:p>
          <a:pPr algn="l" rtl="0">
            <a:lnSpc>
              <a:spcPts val="1000"/>
            </a:lnSpc>
            <a:defRPr sz="1000"/>
          </a:pPr>
          <a:endParaRPr lang="ja-JP" altLang="en-US" sz="1200" b="0" i="0" u="none" strike="noStrike" baseline="0">
            <a:solidFill>
              <a:srgbClr val="000000"/>
            </a:solidFill>
            <a:latin typeface="ＭＳ Ｐゴシック"/>
            <a:ea typeface="ＭＳ Ｐゴシック"/>
          </a:endParaRPr>
        </a:p>
        <a:p>
          <a:pPr algn="l" rtl="0">
            <a:lnSpc>
              <a:spcPts val="900"/>
            </a:lnSpc>
            <a:defRPr sz="1000"/>
          </a:pPr>
          <a:r>
            <a:rPr lang="ja-JP" altLang="en-US" sz="1200" b="0" i="0" u="none" strike="noStrike" baseline="0">
              <a:solidFill>
                <a:srgbClr val="000000"/>
              </a:solidFill>
              <a:latin typeface="ＭＳ Ｐゴシック"/>
              <a:ea typeface="ＭＳ Ｐゴシック"/>
            </a:rPr>
            <a:t>※地域の話し合い等が適切に行われ、「実質化された人・農地プラン」等が策定されている必要があります。詳しくは農地のある市町村へお問い合わせください。</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0</xdr:col>
      <xdr:colOff>104775</xdr:colOff>
      <xdr:row>35</xdr:row>
      <xdr:rowOff>2989</xdr:rowOff>
    </xdr:from>
    <xdr:to>
      <xdr:col>6</xdr:col>
      <xdr:colOff>727324</xdr:colOff>
      <xdr:row>45</xdr:row>
      <xdr:rowOff>76437</xdr:rowOff>
    </xdr:to>
    <xdr:sp macro="" textlink="" fLocksText="0">
      <xdr:nvSpPr>
        <xdr:cNvPr id="32769" name="AutoShape 1">
          <a:extLst>
            <a:ext uri="{FF2B5EF4-FFF2-40B4-BE49-F238E27FC236}">
              <a16:creationId xmlns:a16="http://schemas.microsoft.com/office/drawing/2014/main" id="{72358538-D487-7740-F4FF-D5B4A6BD1B63}"/>
            </a:ext>
          </a:extLst>
        </xdr:cNvPr>
        <xdr:cNvSpPr>
          <a:spLocks noChangeArrowheads="1"/>
        </xdr:cNvSpPr>
      </xdr:nvSpPr>
      <xdr:spPr bwMode="auto">
        <a:xfrm>
          <a:off x="114300" y="9772650"/>
          <a:ext cx="7010400" cy="1619250"/>
        </a:xfrm>
        <a:prstGeom prst="horizontalScroll">
          <a:avLst>
            <a:gd name="adj" fmla="val 12500"/>
          </a:avLst>
        </a:prstGeom>
        <a:solidFill>
          <a:srgbClr val="FFFFFF"/>
        </a:solidFill>
        <a:ln w="9525">
          <a:solidFill>
            <a:srgbClr val="000000"/>
          </a:solidFill>
          <a:round/>
          <a:headEnd/>
          <a:tailEnd/>
        </a:ln>
      </xdr:spPr>
      <xdr:txBody>
        <a:bodyPr vertOverflow="clip" wrap="square" lIns="45720" tIns="22860" rIns="45720" bIns="0" anchor="ctr" upright="1"/>
        <a:lstStyle/>
        <a:p>
          <a:pPr algn="l" rtl="0">
            <a:lnSpc>
              <a:spcPts val="1200"/>
            </a:lnSpc>
            <a:defRPr sz="1000"/>
          </a:pPr>
          <a:r>
            <a:rPr lang="ja-JP" altLang="en-US" sz="1200" b="0" i="0" u="none" strike="noStrike" baseline="0">
              <a:solidFill>
                <a:srgbClr val="000000"/>
              </a:solidFill>
              <a:latin typeface="ＭＳ Ｐゴシック"/>
              <a:ea typeface="ＭＳ Ｐゴシック"/>
            </a:rPr>
            <a:t>＜スーパーL資金の金利負担軽減措置について＞</a:t>
          </a:r>
        </a:p>
        <a:p>
          <a:pPr algn="l" rtl="0">
            <a:lnSpc>
              <a:spcPts val="1200"/>
            </a:lnSpc>
            <a:defRPr sz="1000"/>
          </a:pPr>
          <a:r>
            <a:rPr lang="ja-JP" altLang="en-US" sz="1200" b="0" i="0" u="none" strike="noStrike" baseline="0">
              <a:solidFill>
                <a:srgbClr val="000000"/>
              </a:solidFill>
              <a:latin typeface="ＭＳ Ｐゴシック"/>
              <a:ea typeface="ＭＳ Ｐゴシック"/>
            </a:rPr>
            <a:t> 市町村の策定する「実質化された人・農地プラン」等において、地域の中心的な経営体として位置付けられた（見込み含む）認定農業者、または、農地中間管理機構から農用地等を借り受けた認定農業者は、貸付時から5年間、無利子となるよう農林水産長期金融協会からの利子助成が受けられます。</a:t>
          </a:r>
        </a:p>
        <a:p>
          <a:pPr algn="l" rtl="0">
            <a:lnSpc>
              <a:spcPts val="1300"/>
            </a:lnSpc>
            <a:defRPr sz="1000"/>
          </a:pPr>
          <a:endParaRPr lang="ja-JP" altLang="en-US" sz="1200" b="0" i="0" u="none" strike="noStrike" baseline="0">
            <a:solidFill>
              <a:srgbClr val="000000"/>
            </a:solidFill>
            <a:latin typeface="ＭＳ Ｐゴシック"/>
            <a:ea typeface="ＭＳ Ｐゴシック"/>
          </a:endParaRPr>
        </a:p>
        <a:p>
          <a:pPr algn="l" rtl="0">
            <a:lnSpc>
              <a:spcPts val="1200"/>
            </a:lnSpc>
            <a:defRPr sz="1000"/>
          </a:pPr>
          <a:r>
            <a:rPr lang="ja-JP" altLang="en-US" sz="1200" b="0" i="0" u="none" strike="noStrike" baseline="0">
              <a:solidFill>
                <a:srgbClr val="000000"/>
              </a:solidFill>
              <a:latin typeface="ＭＳ Ｐゴシック"/>
              <a:ea typeface="ＭＳ Ｐゴシック"/>
            </a:rPr>
            <a:t>※地域の話し合い等が適切に行われ、「実質化された人・農地プラン」等が策定されている必要があります。詳しくは農地のある市町村へお問い合わせください。</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0</xdr:col>
      <xdr:colOff>104775</xdr:colOff>
      <xdr:row>44</xdr:row>
      <xdr:rowOff>53975</xdr:rowOff>
    </xdr:from>
    <xdr:to>
      <xdr:col>7</xdr:col>
      <xdr:colOff>6336</xdr:colOff>
      <xdr:row>52</xdr:row>
      <xdr:rowOff>3094</xdr:rowOff>
    </xdr:to>
    <xdr:sp macro="" textlink="" fLocksText="0">
      <xdr:nvSpPr>
        <xdr:cNvPr id="33793" name="AutoShape 1">
          <a:extLst>
            <a:ext uri="{FF2B5EF4-FFF2-40B4-BE49-F238E27FC236}">
              <a16:creationId xmlns:a16="http://schemas.microsoft.com/office/drawing/2014/main" id="{67C74E83-86B3-887E-D4C6-27DACF9B40D3}"/>
            </a:ext>
          </a:extLst>
        </xdr:cNvPr>
        <xdr:cNvSpPr>
          <a:spLocks noChangeArrowheads="1"/>
        </xdr:cNvSpPr>
      </xdr:nvSpPr>
      <xdr:spPr bwMode="auto">
        <a:xfrm>
          <a:off x="85725" y="12639675"/>
          <a:ext cx="7105650" cy="1152525"/>
        </a:xfrm>
        <a:prstGeom prst="horizontalScroll">
          <a:avLst>
            <a:gd name="adj" fmla="val 12500"/>
          </a:avLst>
        </a:prstGeom>
        <a:solidFill>
          <a:srgbClr val="FFFFFF"/>
        </a:solidFill>
        <a:ln w="9525">
          <a:solidFill>
            <a:srgbClr val="000000"/>
          </a:solidFill>
          <a:round/>
          <a:headEnd/>
          <a:tailEnd/>
        </a:ln>
      </xdr:spPr>
      <xdr:txBody>
        <a:bodyPr vertOverflow="clip" wrap="square" lIns="45720" tIns="22860" rIns="45720" bIns="0" anchor="ctr"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＜スーパーL資金の金利負担軽減措置について＞</a:t>
          </a:r>
        </a:p>
        <a:p>
          <a:pPr algn="l" rtl="0">
            <a:lnSpc>
              <a:spcPts val="1400"/>
            </a:lnSpc>
            <a:defRPr sz="1000"/>
          </a:pPr>
          <a:r>
            <a:rPr lang="ja-JP" altLang="en-US" sz="1200" b="0" i="0" u="none" strike="noStrike" baseline="0">
              <a:solidFill>
                <a:srgbClr val="000000"/>
              </a:solidFill>
              <a:latin typeface="ＭＳ Ｐゴシック"/>
              <a:ea typeface="ＭＳ Ｐゴシック"/>
            </a:rPr>
            <a:t> 市町村の策定する目標地図に位置図けられた者、実質化プランに地域に中心となる経営体として位置付けられた農業者、農地中間管理機構から農用地等を借り受けた農業者又は、地域における継続的な農地利用を図る者として市町村が認める者は貸付時から5年間、無利子となるよう農林水産長期金融協会からの利子助成が受けられます。</a:t>
          </a:r>
        </a:p>
        <a:p>
          <a:pPr algn="l" rtl="0">
            <a:lnSpc>
              <a:spcPts val="1500"/>
            </a:lnSpc>
            <a:defRPr sz="1000"/>
          </a:pPr>
          <a:endParaRPr lang="ja-JP" altLang="en-US" sz="1200" b="0" i="0" u="none" strike="noStrike" baseline="0">
            <a:solidFill>
              <a:srgbClr val="000000"/>
            </a:solidFill>
            <a:latin typeface="ＭＳ Ｐゴシック"/>
            <a:ea typeface="ＭＳ Ｐゴシック"/>
          </a:endParaRP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57150</xdr:colOff>
      <xdr:row>40</xdr:row>
      <xdr:rowOff>19050</xdr:rowOff>
    </xdr:from>
    <xdr:to>
      <xdr:col>7</xdr:col>
      <xdr:colOff>6358</xdr:colOff>
      <xdr:row>49</xdr:row>
      <xdr:rowOff>95486</xdr:rowOff>
    </xdr:to>
    <xdr:sp macro="" textlink="" fLocksText="0">
      <xdr:nvSpPr>
        <xdr:cNvPr id="34817" name="AutoShape 1">
          <a:extLst>
            <a:ext uri="{FF2B5EF4-FFF2-40B4-BE49-F238E27FC236}">
              <a16:creationId xmlns:a16="http://schemas.microsoft.com/office/drawing/2014/main" id="{F9281601-340D-B0D1-ED0A-6765E460EFCC}"/>
            </a:ext>
          </a:extLst>
        </xdr:cNvPr>
        <xdr:cNvSpPr>
          <a:spLocks noChangeArrowheads="1"/>
        </xdr:cNvSpPr>
      </xdr:nvSpPr>
      <xdr:spPr bwMode="auto">
        <a:xfrm>
          <a:off x="57150" y="11277600"/>
          <a:ext cx="7000875" cy="1504950"/>
        </a:xfrm>
        <a:prstGeom prst="horizontalScroll">
          <a:avLst>
            <a:gd name="adj" fmla="val 12500"/>
          </a:avLst>
        </a:prstGeom>
        <a:solidFill>
          <a:srgbClr val="FFFFFF"/>
        </a:solidFill>
        <a:ln w="9525">
          <a:solidFill>
            <a:srgbClr val="000000"/>
          </a:solidFill>
          <a:round/>
          <a:headEnd/>
          <a:tailEnd/>
        </a:ln>
      </xdr:spPr>
      <xdr:txBody>
        <a:bodyPr vertOverflow="clip" wrap="square" lIns="45720" tIns="22860" rIns="45720" bIns="0" anchor="ctr"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＜スーパーL資金の金利負担軽減措置について＞</a:t>
          </a:r>
        </a:p>
        <a:p>
          <a:pPr algn="l" rtl="0">
            <a:lnSpc>
              <a:spcPts val="1400"/>
            </a:lnSpc>
            <a:defRPr sz="1000"/>
          </a:pPr>
          <a:r>
            <a:rPr lang="ja-JP" altLang="en-US" sz="1200" b="0" i="0" u="none" strike="noStrike" baseline="0">
              <a:solidFill>
                <a:srgbClr val="000000"/>
              </a:solidFill>
              <a:latin typeface="ＭＳ Ｐゴシック"/>
              <a:ea typeface="ＭＳ Ｐゴシック"/>
            </a:rPr>
            <a:t> 市町村の策定する目標地図に位置図けられた者、実質化プランに地域に中心となる経営体として位置付けられた農業者、農地中間管理機構から農用地等を借り受けた農業者又は、地域における継続的な農地利用を図る者として市町村が認める者は貸付時から5年間、無利子となるよう農林水産長期金融協会からの利子助成が受けられます。</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0</xdr:col>
      <xdr:colOff>47811</xdr:colOff>
      <xdr:row>32</xdr:row>
      <xdr:rowOff>56776</xdr:rowOff>
    </xdr:from>
    <xdr:to>
      <xdr:col>6</xdr:col>
      <xdr:colOff>705113</xdr:colOff>
      <xdr:row>43</xdr:row>
      <xdr:rowOff>49774</xdr:rowOff>
    </xdr:to>
    <xdr:sp macro="" textlink="" fLocksText="0">
      <xdr:nvSpPr>
        <xdr:cNvPr id="2" name="AutoShape 1">
          <a:extLst>
            <a:ext uri="{FF2B5EF4-FFF2-40B4-BE49-F238E27FC236}">
              <a16:creationId xmlns:a16="http://schemas.microsoft.com/office/drawing/2014/main" id="{82C7AD43-52C8-B89F-83B9-B067D4D30C17}"/>
            </a:ext>
          </a:extLst>
        </xdr:cNvPr>
        <xdr:cNvSpPr>
          <a:spLocks noChangeArrowheads="1"/>
        </xdr:cNvSpPr>
      </xdr:nvSpPr>
      <xdr:spPr bwMode="auto">
        <a:xfrm>
          <a:off x="57336" y="9535645"/>
          <a:ext cx="7145853" cy="1611212"/>
        </a:xfrm>
        <a:prstGeom prst="horizontalScroll">
          <a:avLst>
            <a:gd name="adj" fmla="val 12500"/>
          </a:avLst>
        </a:prstGeom>
        <a:solidFill>
          <a:srgbClr val="FFFFFF"/>
        </a:solidFill>
        <a:ln w="9525">
          <a:solidFill>
            <a:srgbClr val="000000"/>
          </a:solidFill>
          <a:round/>
          <a:headEnd/>
          <a:tailEnd/>
        </a:ln>
      </xdr:spPr>
      <xdr:txBody>
        <a:bodyPr vertOverflow="clip" wrap="square" lIns="45720" tIns="22860" rIns="45720" bIns="0" anchor="ctr"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＜スーパーL資金の金利負担軽減措置について＞</a:t>
          </a:r>
        </a:p>
        <a:p>
          <a:pPr algn="l" rtl="0">
            <a:lnSpc>
              <a:spcPts val="1400"/>
            </a:lnSpc>
            <a:defRPr sz="1000"/>
          </a:pPr>
          <a:r>
            <a:rPr lang="ja-JP" altLang="en-US" sz="1200" b="0" i="0" u="none" strike="noStrike" baseline="0">
              <a:solidFill>
                <a:srgbClr val="000000"/>
              </a:solidFill>
              <a:latin typeface="ＭＳ Ｐゴシック"/>
              <a:ea typeface="ＭＳ Ｐゴシック"/>
            </a:rPr>
            <a:t> 市町村の策定する目標地図に位置図けられた者、実質化プランに地域に中心となる経営体として位置付けられた農業者、農地中間管理機構から農用地等を借り受けた農業者又は、地域における継続的な農地利用を図る者として市町村が認める者は貸付時から5年間、無利子となるよう農林水産長期金融協会からの利子助成が受けられます。</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0</xdr:col>
      <xdr:colOff>105335</xdr:colOff>
      <xdr:row>29</xdr:row>
      <xdr:rowOff>56778</xdr:rowOff>
    </xdr:from>
    <xdr:to>
      <xdr:col>6</xdr:col>
      <xdr:colOff>740426</xdr:colOff>
      <xdr:row>40</xdr:row>
      <xdr:rowOff>33951</xdr:rowOff>
    </xdr:to>
    <xdr:sp macro="" textlink="" fLocksText="0">
      <xdr:nvSpPr>
        <xdr:cNvPr id="2" name="AutoShape 1">
          <a:extLst>
            <a:ext uri="{FF2B5EF4-FFF2-40B4-BE49-F238E27FC236}">
              <a16:creationId xmlns:a16="http://schemas.microsoft.com/office/drawing/2014/main" id="{6121796A-024B-BE4A-DBFB-4CA1391CA847}"/>
            </a:ext>
          </a:extLst>
        </xdr:cNvPr>
        <xdr:cNvSpPr>
          <a:spLocks noChangeArrowheads="1"/>
        </xdr:cNvSpPr>
      </xdr:nvSpPr>
      <xdr:spPr bwMode="auto">
        <a:xfrm>
          <a:off x="83110" y="8113807"/>
          <a:ext cx="6788171" cy="2913137"/>
        </a:xfrm>
        <a:prstGeom prst="horizontalScroll">
          <a:avLst>
            <a:gd name="adj" fmla="val 12500"/>
          </a:avLst>
        </a:prstGeom>
        <a:solidFill>
          <a:srgbClr val="FFFFFF"/>
        </a:solidFill>
        <a:ln w="9525">
          <a:solidFill>
            <a:srgbClr val="000000"/>
          </a:solidFill>
          <a:round/>
          <a:headEnd/>
          <a:tailEnd/>
        </a:ln>
      </xdr:spPr>
      <xdr:txBody>
        <a:bodyPr vertOverflow="clip" wrap="square" lIns="45720" tIns="22860" rIns="45720" bIns="0" anchor="ctr"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＜スーパーL資金の金利負担軽減措置について＞</a:t>
          </a:r>
        </a:p>
        <a:p>
          <a:pPr algn="l" rtl="0">
            <a:lnSpc>
              <a:spcPts val="1400"/>
            </a:lnSpc>
            <a:defRPr sz="1000"/>
          </a:pPr>
          <a:r>
            <a:rPr lang="ja-JP" altLang="en-US" sz="1200" b="0" i="0" u="none" strike="noStrike" baseline="0">
              <a:solidFill>
                <a:srgbClr val="000000"/>
              </a:solidFill>
              <a:latin typeface="ＭＳ Ｐゴシック"/>
              <a:ea typeface="ＭＳ Ｐゴシック"/>
            </a:rPr>
            <a:t> 市町村の策定する目標地図に位置図けられた者、実質化プランに地域に中心となる経営体として位置付けられた農業者、農地中間管理機構から農用地等を借り受けた農業者又は、地域における継続的な農地利用を図る者として市町村が認める者は貸付時から5年間、無利子となるよう農林水産長期金融協会からの利子助成が受けられます。</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0</xdr:col>
      <xdr:colOff>498101</xdr:colOff>
      <xdr:row>31</xdr:row>
      <xdr:rowOff>90207</xdr:rowOff>
    </xdr:from>
    <xdr:to>
      <xdr:col>7</xdr:col>
      <xdr:colOff>2513</xdr:colOff>
      <xdr:row>42</xdr:row>
      <xdr:rowOff>48368</xdr:rowOff>
    </xdr:to>
    <xdr:sp macro="" textlink="" fLocksText="0">
      <xdr:nvSpPr>
        <xdr:cNvPr id="2" name="AutoShape 1">
          <a:extLst>
            <a:ext uri="{FF2B5EF4-FFF2-40B4-BE49-F238E27FC236}">
              <a16:creationId xmlns:a16="http://schemas.microsoft.com/office/drawing/2014/main" id="{8353844A-7737-3BD9-956E-7CE5F4282BAD}"/>
            </a:ext>
          </a:extLst>
        </xdr:cNvPr>
        <xdr:cNvSpPr>
          <a:spLocks noChangeArrowheads="1"/>
        </xdr:cNvSpPr>
      </xdr:nvSpPr>
      <xdr:spPr bwMode="auto">
        <a:xfrm>
          <a:off x="336176" y="8695017"/>
          <a:ext cx="6223738" cy="1702886"/>
        </a:xfrm>
        <a:prstGeom prst="horizontalScroll">
          <a:avLst>
            <a:gd name="adj" fmla="val 12500"/>
          </a:avLst>
        </a:prstGeom>
        <a:solidFill>
          <a:srgbClr val="FFFFFF"/>
        </a:solidFill>
        <a:ln w="9525">
          <a:solidFill>
            <a:srgbClr val="000000"/>
          </a:solidFill>
          <a:round/>
          <a:headEnd/>
          <a:tailEnd/>
        </a:ln>
      </xdr:spPr>
      <xdr:txBody>
        <a:bodyPr vertOverflow="clip" wrap="square" lIns="45720" tIns="22860" rIns="45720" bIns="0" anchor="ctr"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＜スーパーL資金の金利負担軽減措置について＞</a:t>
          </a:r>
        </a:p>
        <a:p>
          <a:pPr algn="l" rtl="0">
            <a:lnSpc>
              <a:spcPts val="1400"/>
            </a:lnSpc>
            <a:defRPr sz="1000"/>
          </a:pPr>
          <a:r>
            <a:rPr lang="ja-JP" altLang="en-US" sz="1200" b="0" i="0" u="none" strike="noStrike" baseline="0">
              <a:solidFill>
                <a:srgbClr val="000000"/>
              </a:solidFill>
              <a:latin typeface="ＭＳ Ｐゴシック"/>
              <a:ea typeface="ＭＳ Ｐゴシック"/>
            </a:rPr>
            <a:t> 市町村の策定する目標地図に位置図けられた者、実質化プランに地域に中心となる経営体として位置付けられた農業者、農地中間管理機構から農用地等を借り受けた農業者又は、地域における継続的な農地利用を図る者として市町村が認める者は貸付時から5年間、無利子となるよう農林水産長期金融協会からの利子助成が受けられます。</a:t>
          </a: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0</xdr:col>
      <xdr:colOff>285750</xdr:colOff>
      <xdr:row>35</xdr:row>
      <xdr:rowOff>16808</xdr:rowOff>
    </xdr:from>
    <xdr:to>
      <xdr:col>7</xdr:col>
      <xdr:colOff>3442</xdr:colOff>
      <xdr:row>46</xdr:row>
      <xdr:rowOff>1461</xdr:rowOff>
    </xdr:to>
    <xdr:sp macro="" textlink="" fLocksText="0">
      <xdr:nvSpPr>
        <xdr:cNvPr id="2" name="AutoShape 1">
          <a:extLst>
            <a:ext uri="{FF2B5EF4-FFF2-40B4-BE49-F238E27FC236}">
              <a16:creationId xmlns:a16="http://schemas.microsoft.com/office/drawing/2014/main" id="{AF083BE9-667D-DD91-57D3-5A0EB7F7A175}"/>
            </a:ext>
          </a:extLst>
        </xdr:cNvPr>
        <xdr:cNvSpPr>
          <a:spLocks noChangeArrowheads="1"/>
        </xdr:cNvSpPr>
      </xdr:nvSpPr>
      <xdr:spPr bwMode="auto">
        <a:xfrm>
          <a:off x="190500" y="9815605"/>
          <a:ext cx="6554753" cy="1696529"/>
        </a:xfrm>
        <a:prstGeom prst="horizontalScroll">
          <a:avLst>
            <a:gd name="adj" fmla="val 12500"/>
          </a:avLst>
        </a:prstGeom>
        <a:solidFill>
          <a:srgbClr val="FFFFFF"/>
        </a:solidFill>
        <a:ln w="9525">
          <a:solidFill>
            <a:srgbClr val="000000"/>
          </a:solidFill>
          <a:round/>
          <a:headEnd/>
          <a:tailEnd/>
        </a:ln>
      </xdr:spPr>
      <xdr:txBody>
        <a:bodyPr vertOverflow="clip" wrap="square" lIns="45720" tIns="22860" rIns="45720" bIns="0" anchor="ctr"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＜スーパーL資金の金利負担軽減措置について＞</a:t>
          </a:r>
        </a:p>
        <a:p>
          <a:pPr algn="l" rtl="0">
            <a:lnSpc>
              <a:spcPts val="1400"/>
            </a:lnSpc>
            <a:defRPr sz="1000"/>
          </a:pPr>
          <a:r>
            <a:rPr lang="ja-JP" altLang="en-US" sz="1200" b="0" i="0" u="none" strike="noStrike" baseline="0">
              <a:solidFill>
                <a:srgbClr val="000000"/>
              </a:solidFill>
              <a:latin typeface="ＭＳ Ｐゴシック"/>
              <a:ea typeface="ＭＳ Ｐゴシック"/>
            </a:rPr>
            <a:t> 市町村の策定する目標地図に位置図けられた者、実質化プランに地域に中心となる経営体として位置付けられた農業者、農地中間管理機構から農用地等を借り受けた農業者又は、地域における継続的な農地利用を図る者として市町村が認める者は貸付時から5年間、無利子となるよう農林水産長期金融協会からの利子助成が受けられます。</a:t>
          </a: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0</xdr:col>
      <xdr:colOff>285750</xdr:colOff>
      <xdr:row>41</xdr:row>
      <xdr:rowOff>13633</xdr:rowOff>
    </xdr:from>
    <xdr:to>
      <xdr:col>7</xdr:col>
      <xdr:colOff>243</xdr:colOff>
      <xdr:row>51</xdr:row>
      <xdr:rowOff>35103</xdr:rowOff>
    </xdr:to>
    <xdr:sp macro="" textlink="" fLocksText="0">
      <xdr:nvSpPr>
        <xdr:cNvPr id="2" name="AutoShape 1">
          <a:extLst>
            <a:ext uri="{FF2B5EF4-FFF2-40B4-BE49-F238E27FC236}">
              <a16:creationId xmlns:a16="http://schemas.microsoft.com/office/drawing/2014/main" id="{7D461361-34F0-DFC5-A97D-C5E507D69C98}"/>
            </a:ext>
          </a:extLst>
        </xdr:cNvPr>
        <xdr:cNvSpPr>
          <a:spLocks noChangeArrowheads="1"/>
        </xdr:cNvSpPr>
      </xdr:nvSpPr>
      <xdr:spPr bwMode="auto">
        <a:xfrm>
          <a:off x="190500" y="3111312"/>
          <a:ext cx="6557928" cy="1583953"/>
        </a:xfrm>
        <a:prstGeom prst="horizontalScroll">
          <a:avLst>
            <a:gd name="adj" fmla="val 12500"/>
          </a:avLst>
        </a:prstGeom>
        <a:solidFill>
          <a:srgbClr val="FFFFFF"/>
        </a:solidFill>
        <a:ln w="9525">
          <a:solidFill>
            <a:srgbClr val="000000"/>
          </a:solidFill>
          <a:round/>
          <a:headEnd/>
          <a:tailEnd/>
        </a:ln>
      </xdr:spPr>
      <xdr:txBody>
        <a:bodyPr vertOverflow="clip" wrap="square" lIns="45720" tIns="22860" rIns="45720" bIns="0" anchor="ctr"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＜スーパーL資金の金利負担軽減措置について＞</a:t>
          </a:r>
        </a:p>
        <a:p>
          <a:pPr algn="l" rtl="0">
            <a:lnSpc>
              <a:spcPts val="1400"/>
            </a:lnSpc>
            <a:defRPr sz="1000"/>
          </a:pPr>
          <a:r>
            <a:rPr lang="ja-JP" altLang="en-US" sz="1200" b="0" i="0" u="none" strike="noStrike" baseline="0">
              <a:solidFill>
                <a:srgbClr val="000000"/>
              </a:solidFill>
              <a:latin typeface="ＭＳ Ｐゴシック"/>
              <a:ea typeface="ＭＳ Ｐゴシック"/>
            </a:rPr>
            <a:t> 市町村の策定する目標地図に位置付けられた者又は農地中間管理機構から農用地等を借り受けた農業者は貸付時から5年間、無利子となるよう農林水産長期金融協会からの利子助成が受けられます。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552450</xdr:colOff>
      <xdr:row>58</xdr:row>
      <xdr:rowOff>88900</xdr:rowOff>
    </xdr:from>
    <xdr:to>
      <xdr:col>13</xdr:col>
      <xdr:colOff>342900</xdr:colOff>
      <xdr:row>68</xdr:row>
      <xdr:rowOff>107950</xdr:rowOff>
    </xdr:to>
    <xdr:sp macro="" textlink="">
      <xdr:nvSpPr>
        <xdr:cNvPr id="4203" name="AutoShape 1">
          <a:extLst>
            <a:ext uri="{FF2B5EF4-FFF2-40B4-BE49-F238E27FC236}">
              <a16:creationId xmlns:a16="http://schemas.microsoft.com/office/drawing/2014/main" id="{991825CE-267F-3ACC-1EED-C1C9F0E941A2}"/>
            </a:ext>
          </a:extLst>
        </xdr:cNvPr>
        <xdr:cNvSpPr>
          <a:spLocks noChangeArrowheads="1"/>
        </xdr:cNvSpPr>
      </xdr:nvSpPr>
      <xdr:spPr bwMode="auto">
        <a:xfrm>
          <a:off x="5016500" y="9188450"/>
          <a:ext cx="1981200" cy="1670050"/>
        </a:xfrm>
        <a:prstGeom prst="horizontalScroll">
          <a:avLst>
            <a:gd name="adj" fmla="val 125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9</xdr:col>
      <xdr:colOff>19050</xdr:colOff>
      <xdr:row>61</xdr:row>
      <xdr:rowOff>0</xdr:rowOff>
    </xdr:from>
    <xdr:to>
      <xdr:col>13</xdr:col>
      <xdr:colOff>247734</xdr:colOff>
      <xdr:row>67</xdr:row>
      <xdr:rowOff>38060</xdr:rowOff>
    </xdr:to>
    <xdr:sp macro="" textlink="">
      <xdr:nvSpPr>
        <xdr:cNvPr id="4098" name="Text Box 2">
          <a:extLst>
            <a:ext uri="{FF2B5EF4-FFF2-40B4-BE49-F238E27FC236}">
              <a16:creationId xmlns:a16="http://schemas.microsoft.com/office/drawing/2014/main" id="{24F1F27F-938A-DE85-6D96-D2548D8A008D}"/>
            </a:ext>
          </a:extLst>
        </xdr:cNvPr>
        <xdr:cNvSpPr>
          <a:spLocks noChangeArrowheads="1"/>
        </xdr:cNvSpPr>
      </xdr:nvSpPr>
      <xdr:spPr bwMode="auto">
        <a:xfrm>
          <a:off x="5495925" y="9572625"/>
          <a:ext cx="1838325" cy="1066800"/>
        </a:xfrm>
        <a:prstGeom prst="rect">
          <a:avLst/>
        </a:prstGeom>
        <a:solidFill>
          <a:srgbClr val="FFFFFF">
            <a:alpha val="0"/>
          </a:srgbClr>
        </a:solidFill>
        <a:ln>
          <a:noFill/>
        </a:ln>
      </xdr:spPr>
      <xdr:txBody>
        <a:bodyPr vertOverflow="clip" wrap="square" lIns="45720" tIns="22860" rIns="0" bIns="0" anchor="t" upright="1"/>
        <a:lstStyle/>
        <a:p>
          <a:pPr algn="l" rtl="0">
            <a:lnSpc>
              <a:spcPts val="1800"/>
            </a:lnSpc>
            <a:defRPr sz="1000"/>
          </a:pPr>
          <a:r>
            <a:rPr lang="ja-JP" altLang="en-US" sz="1800" b="1" i="0" u="none" strike="noStrike" baseline="0">
              <a:solidFill>
                <a:srgbClr val="000000"/>
              </a:solidFill>
              <a:latin typeface="ＭＳ 明朝"/>
              <a:ea typeface="ＭＳ 明朝"/>
            </a:rPr>
            <a:t>ホームページ内</a:t>
          </a:r>
        </a:p>
        <a:p>
          <a:pPr algn="l" rtl="0">
            <a:lnSpc>
              <a:spcPts val="1200"/>
            </a:lnSpc>
            <a:defRPr sz="1000"/>
          </a:pPr>
          <a:endParaRPr lang="ja-JP" altLang="en-US" sz="1200" b="0" i="0" u="none" strike="noStrike" baseline="0">
            <a:solidFill>
              <a:srgbClr val="000000"/>
            </a:solidFill>
            <a:latin typeface="ＭＳ 明朝"/>
            <a:ea typeface="ＭＳ 明朝"/>
          </a:endParaRPr>
        </a:p>
        <a:p>
          <a:pPr algn="l" rtl="0">
            <a:lnSpc>
              <a:spcPts val="1500"/>
            </a:lnSpc>
            <a:defRPr sz="1000"/>
          </a:pPr>
          <a:r>
            <a:rPr lang="ja-JP" altLang="en-US" sz="1600" b="0" i="0" u="none" strike="noStrike" baseline="0">
              <a:solidFill>
                <a:srgbClr val="000000"/>
              </a:solidFill>
              <a:latin typeface="ＭＳ 明朝"/>
              <a:ea typeface="ＭＳ 明朝"/>
            </a:rPr>
            <a:t>「 過去の金利 」</a:t>
          </a:r>
        </a:p>
        <a:p>
          <a:pPr algn="l" rtl="0">
            <a:lnSpc>
              <a:spcPts val="1400"/>
            </a:lnSpc>
            <a:defRPr sz="1000"/>
          </a:pPr>
          <a:r>
            <a:rPr lang="ja-JP" altLang="en-US" sz="1600" b="0" i="0" u="none" strike="noStrike" baseline="0">
              <a:solidFill>
                <a:srgbClr val="000000"/>
              </a:solidFill>
              <a:latin typeface="ＭＳ 明朝"/>
              <a:ea typeface="ＭＳ 明朝"/>
            </a:rPr>
            <a:t> （ｽｰﾊﾟｰL資金）</a:t>
          </a: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0</xdr:col>
      <xdr:colOff>285750</xdr:colOff>
      <xdr:row>45</xdr:row>
      <xdr:rowOff>13633</xdr:rowOff>
    </xdr:from>
    <xdr:to>
      <xdr:col>7</xdr:col>
      <xdr:colOff>243</xdr:colOff>
      <xdr:row>55</xdr:row>
      <xdr:rowOff>35103</xdr:rowOff>
    </xdr:to>
    <xdr:sp macro="" textlink="" fLocksText="0">
      <xdr:nvSpPr>
        <xdr:cNvPr id="2" name="AutoShape 1">
          <a:extLst>
            <a:ext uri="{FF2B5EF4-FFF2-40B4-BE49-F238E27FC236}">
              <a16:creationId xmlns:a16="http://schemas.microsoft.com/office/drawing/2014/main" id="{E9FB9361-5F4B-ED00-B57B-5DA04566AA38}"/>
            </a:ext>
          </a:extLst>
        </xdr:cNvPr>
        <xdr:cNvSpPr>
          <a:spLocks noChangeArrowheads="1"/>
        </xdr:cNvSpPr>
      </xdr:nvSpPr>
      <xdr:spPr bwMode="auto">
        <a:xfrm>
          <a:off x="285750" y="11596033"/>
          <a:ext cx="6604243" cy="1545470"/>
        </a:xfrm>
        <a:prstGeom prst="horizontalScroll">
          <a:avLst>
            <a:gd name="adj" fmla="val 12500"/>
          </a:avLst>
        </a:prstGeom>
        <a:solidFill>
          <a:srgbClr val="FFFFFF"/>
        </a:solidFill>
        <a:ln w="9525">
          <a:solidFill>
            <a:srgbClr val="000000"/>
          </a:solidFill>
          <a:round/>
          <a:headEnd/>
          <a:tailEnd/>
        </a:ln>
      </xdr:spPr>
      <xdr:txBody>
        <a:bodyPr vertOverflow="clip" wrap="square" lIns="45720" tIns="22860" rIns="45720" bIns="0" anchor="ctr" upright="1"/>
        <a:lstStyle/>
        <a:p>
          <a:pPr algn="l" rtl="0">
            <a:lnSpc>
              <a:spcPts val="1300"/>
            </a:lnSpc>
            <a:defRPr sz="1000"/>
          </a:pPr>
          <a:r>
            <a:rPr lang="ja-JP" altLang="en-US" sz="1200" b="0" i="0" u="none" strike="noStrike" baseline="0">
              <a:solidFill>
                <a:srgbClr val="000000"/>
              </a:solidFill>
              <a:latin typeface="ＭＳ Ｐゴシック"/>
              <a:ea typeface="ＭＳ Ｐゴシック"/>
            </a:rPr>
            <a:t>＜スーパーL資金の金利負担軽減措置について＞</a:t>
          </a:r>
        </a:p>
        <a:p>
          <a:pPr algn="l" rtl="0">
            <a:lnSpc>
              <a:spcPts val="1400"/>
            </a:lnSpc>
            <a:defRPr sz="1000"/>
          </a:pPr>
          <a:r>
            <a:rPr lang="ja-JP" altLang="en-US" sz="1200" b="0" i="0" u="none" strike="noStrike" baseline="0">
              <a:solidFill>
                <a:srgbClr val="000000"/>
              </a:solidFill>
              <a:latin typeface="ＭＳ Ｐゴシック"/>
              <a:ea typeface="ＭＳ Ｐゴシック"/>
            </a:rPr>
            <a:t> 市町村の策定する目標地図に位置付けられた者又は農地中間管理機構から農用地等を借り受けた農業者は貸付時から5年間最大</a:t>
          </a:r>
          <a:r>
            <a:rPr lang="en-US" altLang="ja-JP" sz="1200" b="0" i="0" u="none" strike="noStrike" baseline="0">
              <a:solidFill>
                <a:srgbClr val="000000"/>
              </a:solidFill>
              <a:latin typeface="ＭＳ Ｐゴシック"/>
              <a:ea typeface="ＭＳ Ｐゴシック"/>
            </a:rPr>
            <a:t>2%</a:t>
          </a:r>
          <a:r>
            <a:rPr lang="ja-JP" altLang="en-US" sz="1200" b="0" i="0" u="none" strike="noStrike" baseline="0">
              <a:solidFill>
                <a:srgbClr val="000000"/>
              </a:solidFill>
              <a:latin typeface="ＭＳ Ｐゴシック"/>
              <a:ea typeface="ＭＳ Ｐゴシック"/>
            </a:rPr>
            <a:t>の範囲内で、無利子となるよう農林水産長期金融協会からの利子助成が受けられます。</a:t>
          </a: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0</xdr:col>
      <xdr:colOff>285750</xdr:colOff>
      <xdr:row>36</xdr:row>
      <xdr:rowOff>13633</xdr:rowOff>
    </xdr:from>
    <xdr:to>
      <xdr:col>7</xdr:col>
      <xdr:colOff>243</xdr:colOff>
      <xdr:row>46</xdr:row>
      <xdr:rowOff>35103</xdr:rowOff>
    </xdr:to>
    <xdr:sp macro="" textlink="" fLocksText="0">
      <xdr:nvSpPr>
        <xdr:cNvPr id="2" name="AutoShape 1">
          <a:extLst>
            <a:ext uri="{FF2B5EF4-FFF2-40B4-BE49-F238E27FC236}">
              <a16:creationId xmlns:a16="http://schemas.microsoft.com/office/drawing/2014/main" id="{73E8E2F1-1427-8E57-03C6-06D4DC6929CA}"/>
            </a:ext>
          </a:extLst>
        </xdr:cNvPr>
        <xdr:cNvSpPr>
          <a:spLocks noChangeArrowheads="1"/>
        </xdr:cNvSpPr>
      </xdr:nvSpPr>
      <xdr:spPr bwMode="auto">
        <a:xfrm>
          <a:off x="285750" y="12815233"/>
          <a:ext cx="6604243" cy="1545470"/>
        </a:xfrm>
        <a:prstGeom prst="horizontalScroll">
          <a:avLst>
            <a:gd name="adj" fmla="val 12500"/>
          </a:avLst>
        </a:prstGeom>
        <a:solidFill>
          <a:srgbClr val="FFFFFF"/>
        </a:solidFill>
        <a:ln w="9525">
          <a:solidFill>
            <a:srgbClr val="000000"/>
          </a:solidFill>
          <a:round/>
          <a:headEnd/>
          <a:tailEnd/>
        </a:ln>
      </xdr:spPr>
      <xdr:txBody>
        <a:bodyPr vertOverflow="clip" wrap="square" lIns="45720" tIns="22860" rIns="45720" bIns="0" anchor="ctr" upright="1"/>
        <a:lstStyle/>
        <a:p>
          <a:pPr algn="l" rtl="0">
            <a:lnSpc>
              <a:spcPts val="1300"/>
            </a:lnSpc>
            <a:defRPr sz="1000"/>
          </a:pPr>
          <a:r>
            <a:rPr lang="ja-JP" altLang="en-US" sz="1200" b="0" i="0" u="none" strike="noStrike" baseline="0">
              <a:solidFill>
                <a:srgbClr val="000000"/>
              </a:solidFill>
              <a:latin typeface="ＭＳ Ｐゴシック"/>
              <a:ea typeface="ＭＳ Ｐゴシック"/>
            </a:rPr>
            <a:t>＜スーパーL資金の金利負担軽減措置について＞</a:t>
          </a:r>
        </a:p>
        <a:p>
          <a:pPr algn="l" rtl="0">
            <a:lnSpc>
              <a:spcPts val="1400"/>
            </a:lnSpc>
            <a:defRPr sz="1000"/>
          </a:pPr>
          <a:r>
            <a:rPr lang="ja-JP" altLang="en-US" sz="1200" b="0" i="0" u="none" strike="noStrike" baseline="0">
              <a:solidFill>
                <a:srgbClr val="000000"/>
              </a:solidFill>
              <a:latin typeface="ＭＳ Ｐゴシック"/>
              <a:ea typeface="ＭＳ Ｐゴシック"/>
            </a:rPr>
            <a:t> 市町村の策定する目標地図に位置付けられた者又は農地中間管理機構から農用地等を借り受けた農業者は貸付時から5年間最大</a:t>
          </a:r>
          <a:r>
            <a:rPr lang="en-US" altLang="ja-JP" sz="1200" b="0" i="0" u="none" strike="noStrike" baseline="0">
              <a:solidFill>
                <a:srgbClr val="000000"/>
              </a:solidFill>
              <a:latin typeface="ＭＳ Ｐゴシック"/>
              <a:ea typeface="ＭＳ Ｐゴシック"/>
            </a:rPr>
            <a:t>2%</a:t>
          </a:r>
          <a:r>
            <a:rPr lang="ja-JP" altLang="en-US" sz="1200" b="0" i="0" u="none" strike="noStrike" baseline="0">
              <a:solidFill>
                <a:srgbClr val="000000"/>
              </a:solidFill>
              <a:latin typeface="ＭＳ Ｐゴシック"/>
              <a:ea typeface="ＭＳ Ｐゴシック"/>
            </a:rPr>
            <a:t>の範囲内で、無利子となるよう農林水産長期金融協会からの利子助成が受けられます。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552450</xdr:colOff>
      <xdr:row>60</xdr:row>
      <xdr:rowOff>88900</xdr:rowOff>
    </xdr:from>
    <xdr:to>
      <xdr:col>13</xdr:col>
      <xdr:colOff>342900</xdr:colOff>
      <xdr:row>70</xdr:row>
      <xdr:rowOff>107950</xdr:rowOff>
    </xdr:to>
    <xdr:sp macro="" textlink="">
      <xdr:nvSpPr>
        <xdr:cNvPr id="5227" name="AutoShape 1">
          <a:extLst>
            <a:ext uri="{FF2B5EF4-FFF2-40B4-BE49-F238E27FC236}">
              <a16:creationId xmlns:a16="http://schemas.microsoft.com/office/drawing/2014/main" id="{29EAA742-6C62-A9FB-5BDA-47BBEFB58849}"/>
            </a:ext>
          </a:extLst>
        </xdr:cNvPr>
        <xdr:cNvSpPr>
          <a:spLocks noChangeArrowheads="1"/>
        </xdr:cNvSpPr>
      </xdr:nvSpPr>
      <xdr:spPr bwMode="auto">
        <a:xfrm>
          <a:off x="5016500" y="9493250"/>
          <a:ext cx="1981200" cy="1670050"/>
        </a:xfrm>
        <a:prstGeom prst="horizontalScroll">
          <a:avLst>
            <a:gd name="adj" fmla="val 125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9</xdr:col>
      <xdr:colOff>19050</xdr:colOff>
      <xdr:row>63</xdr:row>
      <xdr:rowOff>0</xdr:rowOff>
    </xdr:from>
    <xdr:to>
      <xdr:col>13</xdr:col>
      <xdr:colOff>247734</xdr:colOff>
      <xdr:row>69</xdr:row>
      <xdr:rowOff>38060</xdr:rowOff>
    </xdr:to>
    <xdr:sp macro="" textlink="">
      <xdr:nvSpPr>
        <xdr:cNvPr id="5122" name="Text Box 2">
          <a:extLst>
            <a:ext uri="{FF2B5EF4-FFF2-40B4-BE49-F238E27FC236}">
              <a16:creationId xmlns:a16="http://schemas.microsoft.com/office/drawing/2014/main" id="{96F23E46-99E1-8AF8-A392-DAD12817FAB7}"/>
            </a:ext>
          </a:extLst>
        </xdr:cNvPr>
        <xdr:cNvSpPr>
          <a:spLocks noChangeArrowheads="1"/>
        </xdr:cNvSpPr>
      </xdr:nvSpPr>
      <xdr:spPr bwMode="auto">
        <a:xfrm>
          <a:off x="5495925" y="9877425"/>
          <a:ext cx="1838325" cy="1066800"/>
        </a:xfrm>
        <a:prstGeom prst="rect">
          <a:avLst/>
        </a:prstGeom>
        <a:solidFill>
          <a:srgbClr val="FFFFFF">
            <a:alpha val="0"/>
          </a:srgbClr>
        </a:solidFill>
        <a:ln>
          <a:noFill/>
        </a:ln>
      </xdr:spPr>
      <xdr:txBody>
        <a:bodyPr vertOverflow="clip" wrap="square" lIns="45720" tIns="22860" rIns="0" bIns="0" anchor="t" upright="1"/>
        <a:lstStyle/>
        <a:p>
          <a:pPr algn="l" rtl="0">
            <a:lnSpc>
              <a:spcPts val="1800"/>
            </a:lnSpc>
            <a:defRPr sz="1000"/>
          </a:pPr>
          <a:r>
            <a:rPr lang="ja-JP" altLang="en-US" sz="1800" b="1" i="0" u="none" strike="noStrike" baseline="0">
              <a:solidFill>
                <a:srgbClr val="000000"/>
              </a:solidFill>
              <a:latin typeface="ＭＳ 明朝"/>
              <a:ea typeface="ＭＳ 明朝"/>
            </a:rPr>
            <a:t>ホームページ内</a:t>
          </a:r>
        </a:p>
        <a:p>
          <a:pPr algn="l" rtl="0">
            <a:lnSpc>
              <a:spcPts val="1200"/>
            </a:lnSpc>
            <a:defRPr sz="1000"/>
          </a:pPr>
          <a:endParaRPr lang="ja-JP" altLang="en-US" sz="1200" b="0" i="0" u="none" strike="noStrike" baseline="0">
            <a:solidFill>
              <a:srgbClr val="000000"/>
            </a:solidFill>
            <a:latin typeface="ＭＳ 明朝"/>
            <a:ea typeface="ＭＳ 明朝"/>
          </a:endParaRPr>
        </a:p>
        <a:p>
          <a:pPr algn="l" rtl="0">
            <a:lnSpc>
              <a:spcPts val="1500"/>
            </a:lnSpc>
            <a:defRPr sz="1000"/>
          </a:pPr>
          <a:r>
            <a:rPr lang="ja-JP" altLang="en-US" sz="1600" b="0" i="0" u="none" strike="noStrike" baseline="0">
              <a:solidFill>
                <a:srgbClr val="000000"/>
              </a:solidFill>
              <a:latin typeface="ＭＳ 明朝"/>
              <a:ea typeface="ＭＳ 明朝"/>
            </a:rPr>
            <a:t>「 過去の金利 」</a:t>
          </a:r>
        </a:p>
        <a:p>
          <a:pPr algn="l" rtl="0">
            <a:lnSpc>
              <a:spcPts val="1400"/>
            </a:lnSpc>
            <a:defRPr sz="1000"/>
          </a:pPr>
          <a:r>
            <a:rPr lang="ja-JP" altLang="en-US" sz="1600" b="0" i="0" u="none" strike="noStrike" baseline="0">
              <a:solidFill>
                <a:srgbClr val="000000"/>
              </a:solidFill>
              <a:latin typeface="ＭＳ 明朝"/>
              <a:ea typeface="ＭＳ 明朝"/>
            </a:rPr>
            <a:t> （ｽｰﾊﾟｰL資金）</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723900</xdr:colOff>
      <xdr:row>62</xdr:row>
      <xdr:rowOff>12700</xdr:rowOff>
    </xdr:from>
    <xdr:to>
      <xdr:col>15</xdr:col>
      <xdr:colOff>95250</xdr:colOff>
      <xdr:row>72</xdr:row>
      <xdr:rowOff>0</xdr:rowOff>
    </xdr:to>
    <xdr:sp macro="" textlink="">
      <xdr:nvSpPr>
        <xdr:cNvPr id="6251" name="AutoShape 1">
          <a:extLst>
            <a:ext uri="{FF2B5EF4-FFF2-40B4-BE49-F238E27FC236}">
              <a16:creationId xmlns:a16="http://schemas.microsoft.com/office/drawing/2014/main" id="{89A411C2-153B-A2E3-E4DC-2709A5C5E36E}"/>
            </a:ext>
          </a:extLst>
        </xdr:cNvPr>
        <xdr:cNvSpPr>
          <a:spLocks noChangeArrowheads="1"/>
        </xdr:cNvSpPr>
      </xdr:nvSpPr>
      <xdr:spPr bwMode="auto">
        <a:xfrm>
          <a:off x="5187950" y="9721850"/>
          <a:ext cx="2095500" cy="1663700"/>
        </a:xfrm>
        <a:prstGeom prst="horizontalScroll">
          <a:avLst>
            <a:gd name="adj" fmla="val 125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9</xdr:col>
      <xdr:colOff>304800</xdr:colOff>
      <xdr:row>64</xdr:row>
      <xdr:rowOff>15875</xdr:rowOff>
    </xdr:from>
    <xdr:to>
      <xdr:col>15</xdr:col>
      <xdr:colOff>76200</xdr:colOff>
      <xdr:row>70</xdr:row>
      <xdr:rowOff>35028</xdr:rowOff>
    </xdr:to>
    <xdr:sp macro="" textlink="">
      <xdr:nvSpPr>
        <xdr:cNvPr id="6146" name="Text Box 2">
          <a:extLst>
            <a:ext uri="{FF2B5EF4-FFF2-40B4-BE49-F238E27FC236}">
              <a16:creationId xmlns:a16="http://schemas.microsoft.com/office/drawing/2014/main" id="{4CC19FA1-7E22-26C9-112A-DF262AB4374E}"/>
            </a:ext>
          </a:extLst>
        </xdr:cNvPr>
        <xdr:cNvSpPr>
          <a:spLocks noChangeArrowheads="1"/>
        </xdr:cNvSpPr>
      </xdr:nvSpPr>
      <xdr:spPr bwMode="auto">
        <a:xfrm>
          <a:off x="5810250" y="10048875"/>
          <a:ext cx="1838325" cy="1066800"/>
        </a:xfrm>
        <a:prstGeom prst="rect">
          <a:avLst/>
        </a:prstGeom>
        <a:solidFill>
          <a:srgbClr val="FFFFFF">
            <a:alpha val="0"/>
          </a:srgbClr>
        </a:solidFill>
        <a:ln>
          <a:noFill/>
        </a:ln>
      </xdr:spPr>
      <xdr:txBody>
        <a:bodyPr vertOverflow="clip" wrap="square" lIns="45720" tIns="22860" rIns="0" bIns="0" anchor="t" upright="1"/>
        <a:lstStyle/>
        <a:p>
          <a:pPr algn="l" rtl="0">
            <a:lnSpc>
              <a:spcPts val="2100"/>
            </a:lnSpc>
            <a:defRPr sz="1000"/>
          </a:pPr>
          <a:r>
            <a:rPr lang="ja-JP" altLang="en-US" sz="1800" b="1" i="0" u="none" strike="noStrike" baseline="0">
              <a:solidFill>
                <a:srgbClr val="000000"/>
              </a:solidFill>
              <a:latin typeface="ＭＳ 明朝"/>
              <a:ea typeface="ＭＳ 明朝"/>
            </a:rPr>
            <a:t>ホームページ内</a:t>
          </a:r>
        </a:p>
        <a:p>
          <a:pPr algn="l" rtl="0">
            <a:lnSpc>
              <a:spcPts val="1400"/>
            </a:lnSpc>
            <a:defRPr sz="1000"/>
          </a:pPr>
          <a:endParaRPr lang="ja-JP" altLang="en-US" sz="1200" b="0" i="0" u="none" strike="noStrike" baseline="0">
            <a:solidFill>
              <a:srgbClr val="000000"/>
            </a:solidFill>
            <a:latin typeface="ＭＳ 明朝"/>
            <a:ea typeface="ＭＳ 明朝"/>
          </a:endParaRPr>
        </a:p>
        <a:p>
          <a:pPr algn="l" rtl="0">
            <a:lnSpc>
              <a:spcPts val="1900"/>
            </a:lnSpc>
            <a:defRPr sz="1000"/>
          </a:pPr>
          <a:r>
            <a:rPr lang="ja-JP" altLang="en-US" sz="1600" b="0" i="0" u="none" strike="noStrike" baseline="0">
              <a:solidFill>
                <a:srgbClr val="000000"/>
              </a:solidFill>
              <a:latin typeface="ＭＳ 明朝"/>
              <a:ea typeface="ＭＳ 明朝"/>
            </a:rPr>
            <a:t>「 過去の金利 」</a:t>
          </a:r>
        </a:p>
        <a:p>
          <a:pPr algn="l" rtl="0">
            <a:lnSpc>
              <a:spcPts val="1800"/>
            </a:lnSpc>
            <a:defRPr sz="1000"/>
          </a:pPr>
          <a:r>
            <a:rPr lang="ja-JP" altLang="en-US" sz="1600" b="0" i="0" u="none" strike="noStrike" baseline="0">
              <a:solidFill>
                <a:srgbClr val="000000"/>
              </a:solidFill>
              <a:latin typeface="ＭＳ 明朝"/>
              <a:ea typeface="ＭＳ 明朝"/>
            </a:rPr>
            <a:t> （ｽｰﾊﾟｰL資金）</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723900</xdr:colOff>
      <xdr:row>58</xdr:row>
      <xdr:rowOff>12700</xdr:rowOff>
    </xdr:from>
    <xdr:to>
      <xdr:col>15</xdr:col>
      <xdr:colOff>95250</xdr:colOff>
      <xdr:row>68</xdr:row>
      <xdr:rowOff>0</xdr:rowOff>
    </xdr:to>
    <xdr:sp macro="" textlink="">
      <xdr:nvSpPr>
        <xdr:cNvPr id="7275" name="AutoShape 1">
          <a:extLst>
            <a:ext uri="{FF2B5EF4-FFF2-40B4-BE49-F238E27FC236}">
              <a16:creationId xmlns:a16="http://schemas.microsoft.com/office/drawing/2014/main" id="{DA28C682-9152-5339-4709-08A854A371AF}"/>
            </a:ext>
          </a:extLst>
        </xdr:cNvPr>
        <xdr:cNvSpPr>
          <a:spLocks noChangeArrowheads="1"/>
        </xdr:cNvSpPr>
      </xdr:nvSpPr>
      <xdr:spPr bwMode="auto">
        <a:xfrm>
          <a:off x="5187950" y="9112250"/>
          <a:ext cx="2095500" cy="1663700"/>
        </a:xfrm>
        <a:prstGeom prst="horizontalScroll">
          <a:avLst>
            <a:gd name="adj" fmla="val 125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9</xdr:col>
      <xdr:colOff>304800</xdr:colOff>
      <xdr:row>61</xdr:row>
      <xdr:rowOff>15875</xdr:rowOff>
    </xdr:from>
    <xdr:to>
      <xdr:col>15</xdr:col>
      <xdr:colOff>76200</xdr:colOff>
      <xdr:row>66</xdr:row>
      <xdr:rowOff>35025</xdr:rowOff>
    </xdr:to>
    <xdr:sp macro="" textlink="">
      <xdr:nvSpPr>
        <xdr:cNvPr id="7170" name="Text Box 2">
          <a:extLst>
            <a:ext uri="{FF2B5EF4-FFF2-40B4-BE49-F238E27FC236}">
              <a16:creationId xmlns:a16="http://schemas.microsoft.com/office/drawing/2014/main" id="{A0475E44-9016-EF71-8218-5134820462CF}"/>
            </a:ext>
          </a:extLst>
        </xdr:cNvPr>
        <xdr:cNvSpPr>
          <a:spLocks noChangeArrowheads="1"/>
        </xdr:cNvSpPr>
      </xdr:nvSpPr>
      <xdr:spPr bwMode="auto">
        <a:xfrm>
          <a:off x="5810250" y="9591675"/>
          <a:ext cx="1838325" cy="914400"/>
        </a:xfrm>
        <a:prstGeom prst="rect">
          <a:avLst/>
        </a:prstGeom>
        <a:solidFill>
          <a:srgbClr val="FFFFFF">
            <a:alpha val="0"/>
          </a:srgbClr>
        </a:solidFill>
        <a:ln>
          <a:noFill/>
        </a:ln>
      </xdr:spPr>
      <xdr:txBody>
        <a:bodyPr vertOverflow="clip" wrap="square" lIns="45720" tIns="22860" rIns="0" bIns="0" anchor="t" upright="1"/>
        <a:lstStyle/>
        <a:p>
          <a:pPr algn="l" rtl="0">
            <a:lnSpc>
              <a:spcPts val="2100"/>
            </a:lnSpc>
            <a:defRPr sz="1000"/>
          </a:pPr>
          <a:r>
            <a:rPr lang="ja-JP" altLang="en-US" sz="1800" b="1" i="0" u="none" strike="noStrike" baseline="0">
              <a:solidFill>
                <a:srgbClr val="000000"/>
              </a:solidFill>
              <a:latin typeface="ＭＳ 明朝"/>
              <a:ea typeface="ＭＳ 明朝"/>
            </a:rPr>
            <a:t>ホームページ内</a:t>
          </a:r>
        </a:p>
        <a:p>
          <a:pPr algn="l" rtl="0">
            <a:lnSpc>
              <a:spcPts val="1400"/>
            </a:lnSpc>
            <a:defRPr sz="1000"/>
          </a:pPr>
          <a:endParaRPr lang="ja-JP" altLang="en-US" sz="1200" b="0" i="0" u="none" strike="noStrike" baseline="0">
            <a:solidFill>
              <a:srgbClr val="000000"/>
            </a:solidFill>
            <a:latin typeface="ＭＳ 明朝"/>
            <a:ea typeface="ＭＳ 明朝"/>
          </a:endParaRPr>
        </a:p>
        <a:p>
          <a:pPr algn="l" rtl="0">
            <a:lnSpc>
              <a:spcPts val="1900"/>
            </a:lnSpc>
            <a:defRPr sz="1000"/>
          </a:pPr>
          <a:r>
            <a:rPr lang="ja-JP" altLang="en-US" sz="1600" b="0" i="0" u="none" strike="noStrike" baseline="0">
              <a:solidFill>
                <a:srgbClr val="000000"/>
              </a:solidFill>
              <a:latin typeface="ＭＳ 明朝"/>
              <a:ea typeface="ＭＳ 明朝"/>
            </a:rPr>
            <a:t>「 過去の金利 」</a:t>
          </a:r>
        </a:p>
        <a:p>
          <a:pPr algn="l" rtl="0">
            <a:lnSpc>
              <a:spcPts val="1800"/>
            </a:lnSpc>
            <a:defRPr sz="1000"/>
          </a:pPr>
          <a:r>
            <a:rPr lang="ja-JP" altLang="en-US" sz="1600" b="0" i="0" u="none" strike="noStrike" baseline="0">
              <a:solidFill>
                <a:srgbClr val="000000"/>
              </a:solidFill>
              <a:latin typeface="ＭＳ 明朝"/>
              <a:ea typeface="ＭＳ 明朝"/>
            </a:rPr>
            <a:t> （ｽｰﾊﾟｰL資金）</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723900</xdr:colOff>
      <xdr:row>57</xdr:row>
      <xdr:rowOff>0</xdr:rowOff>
    </xdr:from>
    <xdr:to>
      <xdr:col>15</xdr:col>
      <xdr:colOff>95250</xdr:colOff>
      <xdr:row>65</xdr:row>
      <xdr:rowOff>171450</xdr:rowOff>
    </xdr:to>
    <xdr:sp macro="" textlink="">
      <xdr:nvSpPr>
        <xdr:cNvPr id="8299" name="AutoShape 1">
          <a:extLst>
            <a:ext uri="{FF2B5EF4-FFF2-40B4-BE49-F238E27FC236}">
              <a16:creationId xmlns:a16="http://schemas.microsoft.com/office/drawing/2014/main" id="{BB3AB11B-1410-0586-BA40-0454CE05EE50}"/>
            </a:ext>
          </a:extLst>
        </xdr:cNvPr>
        <xdr:cNvSpPr>
          <a:spLocks noChangeArrowheads="1"/>
        </xdr:cNvSpPr>
      </xdr:nvSpPr>
      <xdr:spPr bwMode="auto">
        <a:xfrm>
          <a:off x="5187950" y="8947150"/>
          <a:ext cx="2095500" cy="1517650"/>
        </a:xfrm>
        <a:prstGeom prst="horizontalScroll">
          <a:avLst>
            <a:gd name="adj" fmla="val 125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9</xdr:col>
      <xdr:colOff>190500</xdr:colOff>
      <xdr:row>59</xdr:row>
      <xdr:rowOff>15875</xdr:rowOff>
    </xdr:from>
    <xdr:to>
      <xdr:col>14</xdr:col>
      <xdr:colOff>104891</xdr:colOff>
      <xdr:row>64</xdr:row>
      <xdr:rowOff>152380</xdr:rowOff>
    </xdr:to>
    <xdr:sp macro="" textlink="">
      <xdr:nvSpPr>
        <xdr:cNvPr id="8194" name="Text Box 2">
          <a:extLst>
            <a:ext uri="{FF2B5EF4-FFF2-40B4-BE49-F238E27FC236}">
              <a16:creationId xmlns:a16="http://schemas.microsoft.com/office/drawing/2014/main" id="{409D6B31-435C-DDD0-4FAC-1BF653BBC454}"/>
            </a:ext>
          </a:extLst>
        </xdr:cNvPr>
        <xdr:cNvSpPr>
          <a:spLocks noChangeArrowheads="1"/>
        </xdr:cNvSpPr>
      </xdr:nvSpPr>
      <xdr:spPr bwMode="auto">
        <a:xfrm>
          <a:off x="5686425" y="9258300"/>
          <a:ext cx="1838325" cy="1028700"/>
        </a:xfrm>
        <a:prstGeom prst="rect">
          <a:avLst/>
        </a:prstGeom>
        <a:solidFill>
          <a:srgbClr val="FFFFFF">
            <a:alpha val="0"/>
          </a:srgbClr>
        </a:solidFill>
        <a:ln>
          <a:noFill/>
        </a:ln>
      </xdr:spPr>
      <xdr:txBody>
        <a:bodyPr vertOverflow="clip" wrap="square" lIns="45720" tIns="22860" rIns="0" bIns="0" anchor="t" upright="1"/>
        <a:lstStyle/>
        <a:p>
          <a:pPr algn="l" rtl="0">
            <a:lnSpc>
              <a:spcPts val="2100"/>
            </a:lnSpc>
            <a:defRPr sz="1000"/>
          </a:pPr>
          <a:r>
            <a:rPr lang="ja-JP" altLang="en-US" sz="1800" b="1" i="0" u="none" strike="noStrike" baseline="0">
              <a:solidFill>
                <a:srgbClr val="000000"/>
              </a:solidFill>
              <a:latin typeface="ＭＳ 明朝"/>
              <a:ea typeface="ＭＳ 明朝"/>
            </a:rPr>
            <a:t>ホームページ内</a:t>
          </a:r>
        </a:p>
        <a:p>
          <a:pPr algn="l" rtl="0">
            <a:lnSpc>
              <a:spcPts val="1400"/>
            </a:lnSpc>
            <a:defRPr sz="1000"/>
          </a:pPr>
          <a:endParaRPr lang="ja-JP" altLang="en-US" sz="1200" b="0" i="0" u="none" strike="noStrike" baseline="0">
            <a:solidFill>
              <a:srgbClr val="000000"/>
            </a:solidFill>
            <a:latin typeface="ＭＳ 明朝"/>
            <a:ea typeface="ＭＳ 明朝"/>
          </a:endParaRPr>
        </a:p>
        <a:p>
          <a:pPr algn="l" rtl="0">
            <a:lnSpc>
              <a:spcPts val="1900"/>
            </a:lnSpc>
            <a:defRPr sz="1000"/>
          </a:pPr>
          <a:r>
            <a:rPr lang="ja-JP" altLang="en-US" sz="1600" b="0" i="0" u="none" strike="noStrike" baseline="0">
              <a:solidFill>
                <a:srgbClr val="000000"/>
              </a:solidFill>
              <a:latin typeface="ＭＳ 明朝"/>
              <a:ea typeface="ＭＳ 明朝"/>
            </a:rPr>
            <a:t>「 過去の金利 」</a:t>
          </a:r>
        </a:p>
        <a:p>
          <a:pPr algn="l" rtl="0">
            <a:lnSpc>
              <a:spcPts val="1700"/>
            </a:lnSpc>
            <a:defRPr sz="1000"/>
          </a:pPr>
          <a:r>
            <a:rPr lang="ja-JP" altLang="en-US" sz="1600" b="0" i="0" u="none" strike="noStrike" baseline="0">
              <a:solidFill>
                <a:srgbClr val="000000"/>
              </a:solidFill>
              <a:latin typeface="ＭＳ 明朝"/>
              <a:ea typeface="ＭＳ 明朝"/>
            </a:rPr>
            <a:t> （ｽｰﾊﾟｰL資金）</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552450</xdr:colOff>
      <xdr:row>42</xdr:row>
      <xdr:rowOff>12700</xdr:rowOff>
    </xdr:from>
    <xdr:to>
      <xdr:col>12</xdr:col>
      <xdr:colOff>184150</xdr:colOff>
      <xdr:row>51</xdr:row>
      <xdr:rowOff>38100</xdr:rowOff>
    </xdr:to>
    <xdr:sp macro="" textlink="">
      <xdr:nvSpPr>
        <xdr:cNvPr id="9323" name="AutoShape 3">
          <a:extLst>
            <a:ext uri="{FF2B5EF4-FFF2-40B4-BE49-F238E27FC236}">
              <a16:creationId xmlns:a16="http://schemas.microsoft.com/office/drawing/2014/main" id="{8FF94221-AC68-DD83-4C87-2D5268AA4BA4}"/>
            </a:ext>
          </a:extLst>
        </xdr:cNvPr>
        <xdr:cNvSpPr>
          <a:spLocks noChangeArrowheads="1"/>
        </xdr:cNvSpPr>
      </xdr:nvSpPr>
      <xdr:spPr bwMode="auto">
        <a:xfrm>
          <a:off x="7442200" y="9861550"/>
          <a:ext cx="2101850" cy="1778000"/>
        </a:xfrm>
        <a:prstGeom prst="horizontalScroll">
          <a:avLst>
            <a:gd name="adj" fmla="val 125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8</xdr:col>
      <xdr:colOff>234950</xdr:colOff>
      <xdr:row>44</xdr:row>
      <xdr:rowOff>0</xdr:rowOff>
    </xdr:from>
    <xdr:to>
      <xdr:col>12</xdr:col>
      <xdr:colOff>142638</xdr:colOff>
      <xdr:row>49</xdr:row>
      <xdr:rowOff>0</xdr:rowOff>
    </xdr:to>
    <xdr:sp macro="" textlink="">
      <xdr:nvSpPr>
        <xdr:cNvPr id="9218" name="Text Box 5">
          <a:extLst>
            <a:ext uri="{FF2B5EF4-FFF2-40B4-BE49-F238E27FC236}">
              <a16:creationId xmlns:a16="http://schemas.microsoft.com/office/drawing/2014/main" id="{984E92E2-C8A6-B798-2D4F-180A95E8E505}"/>
            </a:ext>
          </a:extLst>
        </xdr:cNvPr>
        <xdr:cNvSpPr>
          <a:spLocks noChangeArrowheads="1"/>
        </xdr:cNvSpPr>
      </xdr:nvSpPr>
      <xdr:spPr bwMode="auto">
        <a:xfrm>
          <a:off x="8153400" y="10353675"/>
          <a:ext cx="1838325" cy="1057275"/>
        </a:xfrm>
        <a:prstGeom prst="rect">
          <a:avLst/>
        </a:prstGeom>
        <a:solidFill>
          <a:srgbClr val="FFFFFF">
            <a:alpha val="0"/>
          </a:srgbClr>
        </a:solidFill>
        <a:ln>
          <a:noFill/>
        </a:ln>
      </xdr:spPr>
      <xdr:txBody>
        <a:bodyPr vertOverflow="clip" wrap="square" lIns="45720" tIns="22860" rIns="0" bIns="0" anchor="t" upright="1"/>
        <a:lstStyle/>
        <a:p>
          <a:pPr algn="l" rtl="0">
            <a:lnSpc>
              <a:spcPts val="2100"/>
            </a:lnSpc>
            <a:defRPr sz="1000"/>
          </a:pPr>
          <a:r>
            <a:rPr lang="ja-JP" altLang="en-US" sz="1800" b="1" i="0" u="none" strike="noStrike" baseline="0">
              <a:solidFill>
                <a:srgbClr val="000000"/>
              </a:solidFill>
              <a:latin typeface="ＭＳ 明朝"/>
              <a:ea typeface="ＭＳ 明朝"/>
            </a:rPr>
            <a:t>ホームページ内</a:t>
          </a:r>
        </a:p>
        <a:p>
          <a:pPr algn="l" rtl="0">
            <a:lnSpc>
              <a:spcPts val="1400"/>
            </a:lnSpc>
            <a:defRPr sz="1000"/>
          </a:pPr>
          <a:endParaRPr lang="ja-JP" altLang="en-US" sz="1200" b="0" i="0" u="none" strike="noStrike" baseline="0">
            <a:solidFill>
              <a:srgbClr val="000000"/>
            </a:solidFill>
            <a:latin typeface="ＭＳ 明朝"/>
            <a:ea typeface="ＭＳ 明朝"/>
          </a:endParaRPr>
        </a:p>
        <a:p>
          <a:pPr algn="l" rtl="0">
            <a:lnSpc>
              <a:spcPts val="1900"/>
            </a:lnSpc>
            <a:defRPr sz="1000"/>
          </a:pPr>
          <a:r>
            <a:rPr lang="ja-JP" altLang="en-US" sz="1600" b="0" i="0" u="none" strike="noStrike" baseline="0">
              <a:solidFill>
                <a:srgbClr val="000000"/>
              </a:solidFill>
              <a:latin typeface="ＭＳ 明朝"/>
              <a:ea typeface="ＭＳ 明朝"/>
            </a:rPr>
            <a:t>「 過去の金利 」</a:t>
          </a:r>
        </a:p>
        <a:p>
          <a:pPr algn="l" rtl="0">
            <a:lnSpc>
              <a:spcPts val="1800"/>
            </a:lnSpc>
            <a:defRPr sz="1000"/>
          </a:pPr>
          <a:r>
            <a:rPr lang="ja-JP" altLang="en-US" sz="1600" b="0" i="0" u="none" strike="noStrike" baseline="0">
              <a:solidFill>
                <a:srgbClr val="000000"/>
              </a:solidFill>
              <a:latin typeface="ＭＳ 明朝"/>
              <a:ea typeface="ＭＳ 明朝"/>
            </a:rPr>
            <a:t> （ｽｰﾊﾟｰL資金）</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5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R656"/>
  <sheetViews>
    <sheetView view="pageBreakPreview" zoomScale="115" zoomScaleNormal="100" zoomScaleSheetLayoutView="115" workbookViewId="0">
      <pane ySplit="4" topLeftCell="A323" activePane="bottomLeft" state="frozen"/>
      <selection pane="bottomLeft" activeCell="M554" sqref="M554"/>
    </sheetView>
  </sheetViews>
  <sheetFormatPr defaultColWidth="9.09765625" defaultRowHeight="12" x14ac:dyDescent="0.2"/>
  <cols>
    <col min="1" max="1" width="8.69921875" style="1" customWidth="1"/>
    <col min="2" max="2" width="2.69921875" style="2" customWidth="1"/>
    <col min="3" max="3" width="10.09765625" style="3" customWidth="1"/>
    <col min="4" max="4" width="8.69921875" style="3" customWidth="1"/>
    <col min="5" max="5" width="10.69921875" style="4" customWidth="1"/>
    <col min="6" max="6" width="10.69921875" style="5" customWidth="1"/>
    <col min="7" max="7" width="8.69921875" style="5" customWidth="1"/>
    <col min="8" max="8" width="10.69921875" style="6" customWidth="1"/>
    <col min="9" max="9" width="10.69921875" style="4" customWidth="1"/>
    <col min="10" max="10" width="10.69921875" style="5" customWidth="1"/>
    <col min="11" max="11" width="9.09765625" style="2" bestFit="1"/>
    <col min="12" max="16384" width="9.09765625" style="2"/>
  </cols>
  <sheetData>
    <row r="1" spans="1:10" x14ac:dyDescent="0.2">
      <c r="A1" s="522" t="s">
        <v>217</v>
      </c>
      <c r="B1" s="522"/>
      <c r="C1" s="522"/>
      <c r="D1" s="522"/>
      <c r="E1" s="522"/>
      <c r="F1" s="522"/>
      <c r="G1" s="522"/>
      <c r="H1" s="522"/>
      <c r="I1" s="522"/>
      <c r="J1" s="522"/>
    </row>
    <row r="2" spans="1:10" ht="12.5" thickBot="1" x14ac:dyDescent="0.25">
      <c r="A2" s="523" t="s">
        <v>130</v>
      </c>
      <c r="B2" s="523"/>
      <c r="C2" s="523"/>
      <c r="D2" s="523"/>
      <c r="E2" s="523"/>
      <c r="F2" s="523"/>
      <c r="G2" s="523"/>
      <c r="H2" s="523"/>
      <c r="I2" s="523"/>
      <c r="J2" s="523"/>
    </row>
    <row r="3" spans="1:10" ht="12" customHeight="1" x14ac:dyDescent="0.2">
      <c r="A3" s="524" t="s">
        <v>30</v>
      </c>
      <c r="B3" s="525"/>
      <c r="C3" s="528" t="s">
        <v>195</v>
      </c>
      <c r="D3" s="529"/>
      <c r="E3" s="7" t="s">
        <v>188</v>
      </c>
      <c r="F3" s="8" t="s">
        <v>77</v>
      </c>
      <c r="G3" s="532" t="s">
        <v>181</v>
      </c>
      <c r="H3" s="532"/>
      <c r="I3" s="7" t="s">
        <v>150</v>
      </c>
      <c r="J3" s="9" t="s">
        <v>40</v>
      </c>
    </row>
    <row r="4" spans="1:10" ht="12" customHeight="1" thickBot="1" x14ac:dyDescent="0.25">
      <c r="A4" s="526"/>
      <c r="B4" s="527"/>
      <c r="C4" s="530"/>
      <c r="D4" s="531"/>
      <c r="E4" s="10" t="s">
        <v>91</v>
      </c>
      <c r="F4" s="11" t="s">
        <v>179</v>
      </c>
      <c r="G4" s="12" t="s">
        <v>26</v>
      </c>
      <c r="H4" s="13" t="s">
        <v>193</v>
      </c>
      <c r="I4" s="10" t="s">
        <v>123</v>
      </c>
      <c r="J4" s="14" t="s">
        <v>206</v>
      </c>
    </row>
    <row r="5" spans="1:10" ht="13" customHeight="1" thickBot="1" x14ac:dyDescent="0.25">
      <c r="A5" s="15" t="s">
        <v>221</v>
      </c>
      <c r="B5" s="16" t="s">
        <v>29</v>
      </c>
      <c r="C5" s="533"/>
      <c r="D5" s="534"/>
      <c r="E5" s="17">
        <v>3.5</v>
      </c>
      <c r="F5" s="17">
        <v>1</v>
      </c>
      <c r="G5" s="18">
        <v>0.5</v>
      </c>
      <c r="H5" s="19">
        <f t="shared" ref="H5:H14" si="0">G5/2</f>
        <v>0.25</v>
      </c>
      <c r="I5" s="17">
        <f t="shared" ref="I5:I14" si="1">E5-(F5+G5)</f>
        <v>2</v>
      </c>
      <c r="J5" s="20">
        <f t="shared" ref="J5:J14" si="2">E5-F5</f>
        <v>2.5</v>
      </c>
    </row>
    <row r="6" spans="1:10" ht="13" customHeight="1" thickTop="1" x14ac:dyDescent="0.2">
      <c r="A6" s="21" t="s">
        <v>21</v>
      </c>
      <c r="B6" s="22" t="s">
        <v>29</v>
      </c>
      <c r="C6" s="535"/>
      <c r="D6" s="536"/>
      <c r="E6" s="23">
        <v>3.5</v>
      </c>
      <c r="F6" s="23">
        <v>1.1299999999999999</v>
      </c>
      <c r="G6" s="24">
        <v>0.56999999999999995</v>
      </c>
      <c r="H6" s="25">
        <f t="shared" si="0"/>
        <v>0.28499999999999998</v>
      </c>
      <c r="I6" s="23">
        <f t="shared" si="1"/>
        <v>1.8000000000000003</v>
      </c>
      <c r="J6" s="26">
        <f t="shared" si="2"/>
        <v>2.37</v>
      </c>
    </row>
    <row r="7" spans="1:10" ht="13" customHeight="1" x14ac:dyDescent="0.2">
      <c r="A7" s="27" t="s">
        <v>259</v>
      </c>
      <c r="B7" s="28" t="s">
        <v>29</v>
      </c>
      <c r="C7" s="535"/>
      <c r="D7" s="536"/>
      <c r="E7" s="29">
        <v>3.5</v>
      </c>
      <c r="F7" s="29">
        <v>1.07</v>
      </c>
      <c r="G7" s="30">
        <v>0.53</v>
      </c>
      <c r="H7" s="31">
        <f t="shared" si="0"/>
        <v>0.26500000000000001</v>
      </c>
      <c r="I7" s="29">
        <f t="shared" si="1"/>
        <v>1.9</v>
      </c>
      <c r="J7" s="32">
        <f t="shared" si="2"/>
        <v>2.4299999999999997</v>
      </c>
    </row>
    <row r="8" spans="1:10" ht="13" customHeight="1" x14ac:dyDescent="0.2">
      <c r="A8" s="27" t="s">
        <v>112</v>
      </c>
      <c r="B8" s="28" t="s">
        <v>29</v>
      </c>
      <c r="C8" s="535"/>
      <c r="D8" s="536"/>
      <c r="E8" s="29">
        <v>3.5</v>
      </c>
      <c r="F8" s="29">
        <v>1.2</v>
      </c>
      <c r="G8" s="30">
        <v>0.6</v>
      </c>
      <c r="H8" s="31">
        <f t="shared" si="0"/>
        <v>0.3</v>
      </c>
      <c r="I8" s="29">
        <f t="shared" si="1"/>
        <v>1.7000000000000002</v>
      </c>
      <c r="J8" s="32">
        <f t="shared" si="2"/>
        <v>2.2999999999999998</v>
      </c>
    </row>
    <row r="9" spans="1:10" ht="13" customHeight="1" x14ac:dyDescent="0.2">
      <c r="A9" s="27" t="s">
        <v>248</v>
      </c>
      <c r="B9" s="28" t="s">
        <v>29</v>
      </c>
      <c r="C9" s="535"/>
      <c r="D9" s="536"/>
      <c r="E9" s="29">
        <v>3.5</v>
      </c>
      <c r="F9" s="29">
        <v>1.6</v>
      </c>
      <c r="G9" s="30">
        <v>0.8</v>
      </c>
      <c r="H9" s="31">
        <f t="shared" si="0"/>
        <v>0.4</v>
      </c>
      <c r="I9" s="29">
        <f t="shared" si="1"/>
        <v>1.0999999999999996</v>
      </c>
      <c r="J9" s="32">
        <f t="shared" si="2"/>
        <v>1.9</v>
      </c>
    </row>
    <row r="10" spans="1:10" ht="13" customHeight="1" x14ac:dyDescent="0.2">
      <c r="A10" s="27" t="s">
        <v>39</v>
      </c>
      <c r="B10" s="28" t="s">
        <v>29</v>
      </c>
      <c r="C10" s="535"/>
      <c r="D10" s="536"/>
      <c r="E10" s="29">
        <v>3.5</v>
      </c>
      <c r="F10" s="29">
        <v>1.47</v>
      </c>
      <c r="G10" s="30">
        <v>0.73</v>
      </c>
      <c r="H10" s="31">
        <f t="shared" si="0"/>
        <v>0.36499999999999999</v>
      </c>
      <c r="I10" s="29">
        <f t="shared" si="1"/>
        <v>1.2999999999999998</v>
      </c>
      <c r="J10" s="32">
        <f t="shared" si="2"/>
        <v>2.0300000000000002</v>
      </c>
    </row>
    <row r="11" spans="1:10" ht="13" customHeight="1" thickBot="1" x14ac:dyDescent="0.25">
      <c r="A11" s="33" t="s">
        <v>32</v>
      </c>
      <c r="B11" s="34" t="s">
        <v>29</v>
      </c>
      <c r="C11" s="535"/>
      <c r="D11" s="536"/>
      <c r="E11" s="35">
        <v>3.5</v>
      </c>
      <c r="F11" s="35">
        <v>1</v>
      </c>
      <c r="G11" s="36">
        <v>0.5</v>
      </c>
      <c r="H11" s="37">
        <f t="shared" si="0"/>
        <v>0.25</v>
      </c>
      <c r="I11" s="35">
        <f t="shared" si="1"/>
        <v>2</v>
      </c>
      <c r="J11" s="38">
        <f t="shared" si="2"/>
        <v>2.5</v>
      </c>
    </row>
    <row r="12" spans="1:10" ht="13" customHeight="1" thickTop="1" x14ac:dyDescent="0.2">
      <c r="A12" s="21" t="s">
        <v>71</v>
      </c>
      <c r="B12" s="22" t="s">
        <v>29</v>
      </c>
      <c r="C12" s="535"/>
      <c r="D12" s="536"/>
      <c r="E12" s="23">
        <v>3.5</v>
      </c>
      <c r="F12" s="23">
        <v>1.2</v>
      </c>
      <c r="G12" s="24">
        <v>0.6</v>
      </c>
      <c r="H12" s="25">
        <f t="shared" si="0"/>
        <v>0.3</v>
      </c>
      <c r="I12" s="23">
        <f t="shared" si="1"/>
        <v>1.7000000000000002</v>
      </c>
      <c r="J12" s="26">
        <f t="shared" si="2"/>
        <v>2.2999999999999998</v>
      </c>
    </row>
    <row r="13" spans="1:10" ht="13" customHeight="1" x14ac:dyDescent="0.2">
      <c r="A13" s="27" t="s">
        <v>277</v>
      </c>
      <c r="B13" s="28" t="s">
        <v>29</v>
      </c>
      <c r="C13" s="535"/>
      <c r="D13" s="536"/>
      <c r="E13" s="29">
        <v>3.5</v>
      </c>
      <c r="F13" s="29">
        <v>1.27</v>
      </c>
      <c r="G13" s="30">
        <v>0.63</v>
      </c>
      <c r="H13" s="31">
        <f t="shared" si="0"/>
        <v>0.315</v>
      </c>
      <c r="I13" s="29">
        <f t="shared" si="1"/>
        <v>1.6</v>
      </c>
      <c r="J13" s="32">
        <f t="shared" si="2"/>
        <v>2.23</v>
      </c>
    </row>
    <row r="14" spans="1:10" ht="13" customHeight="1" thickBot="1" x14ac:dyDescent="0.25">
      <c r="A14" s="39" t="s">
        <v>273</v>
      </c>
      <c r="B14" s="40" t="s">
        <v>29</v>
      </c>
      <c r="C14" s="535"/>
      <c r="D14" s="536"/>
      <c r="E14" s="41">
        <v>3.5</v>
      </c>
      <c r="F14" s="41">
        <v>1</v>
      </c>
      <c r="G14" s="42">
        <v>0.5</v>
      </c>
      <c r="H14" s="43">
        <f t="shared" si="0"/>
        <v>0.25</v>
      </c>
      <c r="I14" s="41">
        <f t="shared" si="1"/>
        <v>2</v>
      </c>
      <c r="J14" s="44">
        <f t="shared" si="2"/>
        <v>2.5</v>
      </c>
    </row>
    <row r="15" spans="1:10" ht="13" customHeight="1" thickTop="1" x14ac:dyDescent="0.2">
      <c r="A15" s="45" t="s">
        <v>261</v>
      </c>
      <c r="B15" s="46" t="s">
        <v>29</v>
      </c>
      <c r="C15" s="535"/>
      <c r="D15" s="536"/>
      <c r="E15" s="47">
        <v>3.5</v>
      </c>
      <c r="F15" s="47">
        <v>1.07</v>
      </c>
      <c r="G15" s="48">
        <v>0.53</v>
      </c>
      <c r="H15" s="49">
        <f t="shared" ref="H15:H24" si="3">G15/2</f>
        <v>0.26500000000000001</v>
      </c>
      <c r="I15" s="47">
        <f t="shared" ref="I15:I24" si="4">E15-(F15+G15)</f>
        <v>1.9</v>
      </c>
      <c r="J15" s="50">
        <f t="shared" ref="J15:J24" si="5">E15-F15</f>
        <v>2.4299999999999997</v>
      </c>
    </row>
    <row r="16" spans="1:10" ht="13" customHeight="1" thickBot="1" x14ac:dyDescent="0.25">
      <c r="A16" s="33" t="s">
        <v>209</v>
      </c>
      <c r="B16" s="34" t="s">
        <v>29</v>
      </c>
      <c r="C16" s="535"/>
      <c r="D16" s="536"/>
      <c r="E16" s="35">
        <v>3.5</v>
      </c>
      <c r="F16" s="35">
        <v>1</v>
      </c>
      <c r="G16" s="36">
        <v>0.5</v>
      </c>
      <c r="H16" s="37">
        <f t="shared" si="3"/>
        <v>0.25</v>
      </c>
      <c r="I16" s="35">
        <f t="shared" si="4"/>
        <v>2</v>
      </c>
      <c r="J16" s="38">
        <f t="shared" si="5"/>
        <v>2.5</v>
      </c>
    </row>
    <row r="17" spans="1:10" ht="13" customHeight="1" thickTop="1" x14ac:dyDescent="0.2">
      <c r="A17" s="21" t="s">
        <v>149</v>
      </c>
      <c r="B17" s="22" t="s">
        <v>29</v>
      </c>
      <c r="C17" s="535"/>
      <c r="D17" s="536"/>
      <c r="E17" s="23">
        <v>3.5</v>
      </c>
      <c r="F17" s="23">
        <v>1.07</v>
      </c>
      <c r="G17" s="24">
        <v>0.53</v>
      </c>
      <c r="H17" s="25">
        <f t="shared" si="3"/>
        <v>0.26500000000000001</v>
      </c>
      <c r="I17" s="23">
        <f t="shared" si="4"/>
        <v>1.9</v>
      </c>
      <c r="J17" s="26">
        <f t="shared" si="5"/>
        <v>2.4299999999999997</v>
      </c>
    </row>
    <row r="18" spans="1:10" ht="13" customHeight="1" thickBot="1" x14ac:dyDescent="0.25">
      <c r="A18" s="39" t="s">
        <v>54</v>
      </c>
      <c r="B18" s="40" t="s">
        <v>29</v>
      </c>
      <c r="C18" s="535"/>
      <c r="D18" s="536"/>
      <c r="E18" s="41">
        <v>3.5</v>
      </c>
      <c r="F18" s="41">
        <v>1</v>
      </c>
      <c r="G18" s="42">
        <v>0.5</v>
      </c>
      <c r="H18" s="43">
        <f t="shared" si="3"/>
        <v>0.25</v>
      </c>
      <c r="I18" s="41">
        <f t="shared" si="4"/>
        <v>2</v>
      </c>
      <c r="J18" s="44">
        <f t="shared" si="5"/>
        <v>2.5</v>
      </c>
    </row>
    <row r="19" spans="1:10" ht="13" customHeight="1" thickTop="1" x14ac:dyDescent="0.2">
      <c r="A19" s="45" t="s">
        <v>125</v>
      </c>
      <c r="B19" s="46" t="s">
        <v>29</v>
      </c>
      <c r="C19" s="535"/>
      <c r="D19" s="536"/>
      <c r="E19" s="47">
        <v>3.5</v>
      </c>
      <c r="F19" s="47">
        <v>1.07</v>
      </c>
      <c r="G19" s="48">
        <v>0.53</v>
      </c>
      <c r="H19" s="49">
        <f t="shared" si="3"/>
        <v>0.26500000000000001</v>
      </c>
      <c r="I19" s="47">
        <f t="shared" si="4"/>
        <v>1.9</v>
      </c>
      <c r="J19" s="50">
        <f t="shared" si="5"/>
        <v>2.4299999999999997</v>
      </c>
    </row>
    <row r="20" spans="1:10" ht="13" customHeight="1" thickBot="1" x14ac:dyDescent="0.25">
      <c r="A20" s="33" t="s">
        <v>67</v>
      </c>
      <c r="B20" s="34" t="s">
        <v>29</v>
      </c>
      <c r="C20" s="535"/>
      <c r="D20" s="536"/>
      <c r="E20" s="35">
        <v>3.5</v>
      </c>
      <c r="F20" s="35">
        <v>1</v>
      </c>
      <c r="G20" s="36">
        <v>0.5</v>
      </c>
      <c r="H20" s="37">
        <f t="shared" si="3"/>
        <v>0.25</v>
      </c>
      <c r="I20" s="35">
        <f t="shared" si="4"/>
        <v>2</v>
      </c>
      <c r="J20" s="38">
        <f t="shared" si="5"/>
        <v>2.5</v>
      </c>
    </row>
    <row r="21" spans="1:10" ht="13" customHeight="1" thickTop="1" x14ac:dyDescent="0.2">
      <c r="A21" s="21" t="s">
        <v>275</v>
      </c>
      <c r="B21" s="22" t="s">
        <v>29</v>
      </c>
      <c r="C21" s="535"/>
      <c r="D21" s="536"/>
      <c r="E21" s="23">
        <v>3.5</v>
      </c>
      <c r="F21" s="23">
        <v>1.1299999999999999</v>
      </c>
      <c r="G21" s="24">
        <v>0.56999999999999995</v>
      </c>
      <c r="H21" s="25">
        <f t="shared" si="3"/>
        <v>0.28499999999999998</v>
      </c>
      <c r="I21" s="23">
        <f t="shared" si="4"/>
        <v>1.8000000000000003</v>
      </c>
      <c r="J21" s="26">
        <f t="shared" si="5"/>
        <v>2.37</v>
      </c>
    </row>
    <row r="22" spans="1:10" ht="13" customHeight="1" x14ac:dyDescent="0.2">
      <c r="A22" s="27" t="s">
        <v>231</v>
      </c>
      <c r="B22" s="28" t="s">
        <v>29</v>
      </c>
      <c r="C22" s="535"/>
      <c r="D22" s="536"/>
      <c r="E22" s="29">
        <v>3.5</v>
      </c>
      <c r="F22" s="29">
        <v>1.2</v>
      </c>
      <c r="G22" s="30">
        <v>0.6</v>
      </c>
      <c r="H22" s="31">
        <f t="shared" si="3"/>
        <v>0.3</v>
      </c>
      <c r="I22" s="29">
        <f t="shared" si="4"/>
        <v>1.7000000000000002</v>
      </c>
      <c r="J22" s="32">
        <f t="shared" si="5"/>
        <v>2.2999999999999998</v>
      </c>
    </row>
    <row r="23" spans="1:10" ht="13" customHeight="1" x14ac:dyDescent="0.2">
      <c r="A23" s="27" t="s">
        <v>128</v>
      </c>
      <c r="B23" s="28" t="s">
        <v>29</v>
      </c>
      <c r="C23" s="535"/>
      <c r="D23" s="536"/>
      <c r="E23" s="29">
        <v>3.5</v>
      </c>
      <c r="F23" s="29">
        <v>1.27</v>
      </c>
      <c r="G23" s="30">
        <v>0.63</v>
      </c>
      <c r="H23" s="31">
        <f t="shared" si="3"/>
        <v>0.315</v>
      </c>
      <c r="I23" s="29">
        <f t="shared" si="4"/>
        <v>1.6</v>
      </c>
      <c r="J23" s="32">
        <f t="shared" si="5"/>
        <v>2.23</v>
      </c>
    </row>
    <row r="24" spans="1:10" ht="13" customHeight="1" thickBot="1" x14ac:dyDescent="0.25">
      <c r="A24" s="51" t="s">
        <v>198</v>
      </c>
      <c r="B24" s="52" t="s">
        <v>29</v>
      </c>
      <c r="C24" s="537"/>
      <c r="D24" s="538"/>
      <c r="E24" s="53">
        <v>3.5</v>
      </c>
      <c r="F24" s="53">
        <v>1.47</v>
      </c>
      <c r="G24" s="54">
        <v>0.73</v>
      </c>
      <c r="H24" s="55">
        <f t="shared" si="3"/>
        <v>0.36499999999999999</v>
      </c>
      <c r="I24" s="53">
        <f t="shared" si="4"/>
        <v>1.2999999999999998</v>
      </c>
      <c r="J24" s="56">
        <f t="shared" si="5"/>
        <v>2.0300000000000002</v>
      </c>
    </row>
    <row r="25" spans="1:10" ht="12" customHeight="1" x14ac:dyDescent="0.2">
      <c r="A25" s="511" t="s">
        <v>268</v>
      </c>
      <c r="B25" s="516" t="s">
        <v>29</v>
      </c>
      <c r="C25" s="57"/>
      <c r="D25" s="58">
        <v>14</v>
      </c>
      <c r="E25" s="59">
        <v>1.9</v>
      </c>
      <c r="F25" s="59">
        <v>0.38</v>
      </c>
      <c r="G25" s="60">
        <v>0.37</v>
      </c>
      <c r="H25" s="61">
        <f t="shared" ref="H25:H32" si="6">G25/2</f>
        <v>0.185</v>
      </c>
      <c r="I25" s="59">
        <f t="shared" ref="I25:I32" si="7">E25-(F25+G25)</f>
        <v>1.1499999999999999</v>
      </c>
      <c r="J25" s="62">
        <f t="shared" ref="J25:J32" si="8">E25-F25</f>
        <v>1.52</v>
      </c>
    </row>
    <row r="26" spans="1:10" ht="12" customHeight="1" x14ac:dyDescent="0.2">
      <c r="A26" s="512"/>
      <c r="B26" s="517"/>
      <c r="C26" s="63">
        <f>D25</f>
        <v>14</v>
      </c>
      <c r="D26" s="64">
        <v>16</v>
      </c>
      <c r="E26" s="65">
        <v>2</v>
      </c>
      <c r="F26" s="65">
        <v>0.38</v>
      </c>
      <c r="G26" s="66">
        <v>0.37</v>
      </c>
      <c r="H26" s="67">
        <f t="shared" si="6"/>
        <v>0.185</v>
      </c>
      <c r="I26" s="65">
        <f t="shared" si="7"/>
        <v>1.25</v>
      </c>
      <c r="J26" s="68">
        <f t="shared" si="8"/>
        <v>1.62</v>
      </c>
    </row>
    <row r="27" spans="1:10" ht="12" customHeight="1" thickBot="1" x14ac:dyDescent="0.25">
      <c r="A27" s="514"/>
      <c r="B27" s="518"/>
      <c r="C27" s="69">
        <f>D26</f>
        <v>16</v>
      </c>
      <c r="D27" s="70">
        <v>25</v>
      </c>
      <c r="E27" s="71">
        <v>2.0499999999999998</v>
      </c>
      <c r="F27" s="71">
        <v>0.38</v>
      </c>
      <c r="G27" s="72">
        <v>0.37</v>
      </c>
      <c r="H27" s="73">
        <f t="shared" si="6"/>
        <v>0.185</v>
      </c>
      <c r="I27" s="71">
        <f t="shared" si="7"/>
        <v>1.2999999999999998</v>
      </c>
      <c r="J27" s="74">
        <f t="shared" si="8"/>
        <v>1.67</v>
      </c>
    </row>
    <row r="28" spans="1:10" ht="12" customHeight="1" x14ac:dyDescent="0.2">
      <c r="A28" s="511" t="s">
        <v>142</v>
      </c>
      <c r="B28" s="519" t="s">
        <v>29</v>
      </c>
      <c r="C28" s="57" t="str">
        <f>IF(D27=25,"",D27)</f>
        <v/>
      </c>
      <c r="D28" s="58">
        <v>11</v>
      </c>
      <c r="E28" s="59">
        <v>1.85</v>
      </c>
      <c r="F28" s="59">
        <v>0.33</v>
      </c>
      <c r="G28" s="60">
        <v>0.32</v>
      </c>
      <c r="H28" s="61">
        <f t="shared" si="6"/>
        <v>0.16</v>
      </c>
      <c r="I28" s="59">
        <f t="shared" si="7"/>
        <v>1.2000000000000002</v>
      </c>
      <c r="J28" s="62">
        <f t="shared" si="8"/>
        <v>1.52</v>
      </c>
    </row>
    <row r="29" spans="1:10" ht="12" customHeight="1" x14ac:dyDescent="0.2">
      <c r="A29" s="512"/>
      <c r="B29" s="520"/>
      <c r="C29" s="63">
        <f>IF(D28=25,"",D28)</f>
        <v>11</v>
      </c>
      <c r="D29" s="64">
        <v>13</v>
      </c>
      <c r="E29" s="65">
        <v>1.9</v>
      </c>
      <c r="F29" s="65">
        <v>0.33</v>
      </c>
      <c r="G29" s="66">
        <v>0.32</v>
      </c>
      <c r="H29" s="67">
        <f t="shared" si="6"/>
        <v>0.16</v>
      </c>
      <c r="I29" s="65">
        <f t="shared" si="7"/>
        <v>1.25</v>
      </c>
      <c r="J29" s="68">
        <f t="shared" si="8"/>
        <v>1.5699999999999998</v>
      </c>
    </row>
    <row r="30" spans="1:10" ht="12" customHeight="1" x14ac:dyDescent="0.2">
      <c r="A30" s="512"/>
      <c r="B30" s="520"/>
      <c r="C30" s="63">
        <f>IF(D29=25,"",D29)</f>
        <v>13</v>
      </c>
      <c r="D30" s="64">
        <v>14</v>
      </c>
      <c r="E30" s="65">
        <v>2</v>
      </c>
      <c r="F30" s="65">
        <v>0.33</v>
      </c>
      <c r="G30" s="66">
        <v>0.32</v>
      </c>
      <c r="H30" s="67">
        <f t="shared" si="6"/>
        <v>0.16</v>
      </c>
      <c r="I30" s="65">
        <f t="shared" si="7"/>
        <v>1.35</v>
      </c>
      <c r="J30" s="68">
        <f t="shared" si="8"/>
        <v>1.67</v>
      </c>
    </row>
    <row r="31" spans="1:10" ht="12" customHeight="1" x14ac:dyDescent="0.2">
      <c r="A31" s="512"/>
      <c r="B31" s="520"/>
      <c r="C31" s="63">
        <f>IF(D30=25,"",D30)</f>
        <v>14</v>
      </c>
      <c r="D31" s="64">
        <v>16</v>
      </c>
      <c r="E31" s="65">
        <v>2.1</v>
      </c>
      <c r="F31" s="65">
        <v>0.33</v>
      </c>
      <c r="G31" s="66">
        <v>0.32</v>
      </c>
      <c r="H31" s="67">
        <f t="shared" si="6"/>
        <v>0.16</v>
      </c>
      <c r="I31" s="65">
        <f t="shared" si="7"/>
        <v>1.4500000000000002</v>
      </c>
      <c r="J31" s="68">
        <f t="shared" si="8"/>
        <v>1.77</v>
      </c>
    </row>
    <row r="32" spans="1:10" ht="12" customHeight="1" x14ac:dyDescent="0.2">
      <c r="A32" s="512"/>
      <c r="B32" s="520"/>
      <c r="C32" s="63">
        <f>IF(D31=25,"",D31)</f>
        <v>16</v>
      </c>
      <c r="D32" s="64">
        <v>18</v>
      </c>
      <c r="E32" s="65">
        <v>2.2000000000000002</v>
      </c>
      <c r="F32" s="65">
        <v>0.33</v>
      </c>
      <c r="G32" s="66">
        <v>0.32</v>
      </c>
      <c r="H32" s="67">
        <f t="shared" si="6"/>
        <v>0.16</v>
      </c>
      <c r="I32" s="65">
        <f t="shared" si="7"/>
        <v>1.5500000000000003</v>
      </c>
      <c r="J32" s="68">
        <f t="shared" si="8"/>
        <v>1.87</v>
      </c>
    </row>
    <row r="33" spans="1:10" ht="12" customHeight="1" thickBot="1" x14ac:dyDescent="0.25">
      <c r="A33" s="514"/>
      <c r="B33" s="521"/>
      <c r="C33" s="69">
        <f t="shared" ref="C33:C42" si="9">IF(D32=25,"",D32)</f>
        <v>18</v>
      </c>
      <c r="D33" s="70">
        <v>25</v>
      </c>
      <c r="E33" s="71">
        <v>2.25</v>
      </c>
      <c r="F33" s="71">
        <v>0.33</v>
      </c>
      <c r="G33" s="72">
        <v>0.32</v>
      </c>
      <c r="H33" s="73">
        <f t="shared" ref="H33:H42" si="10">G33/2</f>
        <v>0.16</v>
      </c>
      <c r="I33" s="71">
        <f t="shared" ref="I33:I42" si="11">E33-(F33+G33)</f>
        <v>1.6</v>
      </c>
      <c r="J33" s="74">
        <f t="shared" ref="J33:J42" si="12">E33-F33</f>
        <v>1.92</v>
      </c>
    </row>
    <row r="34" spans="1:10" ht="12" customHeight="1" x14ac:dyDescent="0.2">
      <c r="A34" s="511" t="s">
        <v>215</v>
      </c>
      <c r="B34" s="497" t="s">
        <v>29</v>
      </c>
      <c r="C34" s="57" t="str">
        <f t="shared" si="9"/>
        <v/>
      </c>
      <c r="D34" s="58">
        <v>10</v>
      </c>
      <c r="E34" s="59">
        <v>1.7</v>
      </c>
      <c r="F34" s="59">
        <v>0.33</v>
      </c>
      <c r="G34" s="60">
        <v>0.32</v>
      </c>
      <c r="H34" s="61">
        <f t="shared" si="10"/>
        <v>0.16</v>
      </c>
      <c r="I34" s="59">
        <f t="shared" si="11"/>
        <v>1.0499999999999998</v>
      </c>
      <c r="J34" s="62">
        <f t="shared" si="12"/>
        <v>1.3699999999999999</v>
      </c>
    </row>
    <row r="35" spans="1:10" ht="12" customHeight="1" x14ac:dyDescent="0.2">
      <c r="A35" s="512"/>
      <c r="B35" s="510"/>
      <c r="C35" s="63">
        <f t="shared" si="9"/>
        <v>10</v>
      </c>
      <c r="D35" s="64">
        <v>11</v>
      </c>
      <c r="E35" s="65">
        <v>1.8</v>
      </c>
      <c r="F35" s="65">
        <v>0.33</v>
      </c>
      <c r="G35" s="66">
        <v>0.32</v>
      </c>
      <c r="H35" s="67">
        <f t="shared" si="10"/>
        <v>0.16</v>
      </c>
      <c r="I35" s="65">
        <f t="shared" si="11"/>
        <v>1.1499999999999999</v>
      </c>
      <c r="J35" s="68">
        <f t="shared" si="12"/>
        <v>1.47</v>
      </c>
    </row>
    <row r="36" spans="1:10" ht="12" customHeight="1" x14ac:dyDescent="0.2">
      <c r="A36" s="512"/>
      <c r="B36" s="510"/>
      <c r="C36" s="63">
        <f t="shared" si="9"/>
        <v>11</v>
      </c>
      <c r="D36" s="64">
        <v>13</v>
      </c>
      <c r="E36" s="65">
        <v>1.9</v>
      </c>
      <c r="F36" s="65">
        <v>0.33</v>
      </c>
      <c r="G36" s="66">
        <v>0.32</v>
      </c>
      <c r="H36" s="67">
        <f t="shared" si="10"/>
        <v>0.16</v>
      </c>
      <c r="I36" s="65">
        <f t="shared" si="11"/>
        <v>1.25</v>
      </c>
      <c r="J36" s="68">
        <f t="shared" si="12"/>
        <v>1.5699999999999998</v>
      </c>
    </row>
    <row r="37" spans="1:10" ht="12" customHeight="1" x14ac:dyDescent="0.2">
      <c r="A37" s="512"/>
      <c r="B37" s="510"/>
      <c r="C37" s="63">
        <f t="shared" si="9"/>
        <v>13</v>
      </c>
      <c r="D37" s="64">
        <v>14</v>
      </c>
      <c r="E37" s="65">
        <v>2</v>
      </c>
      <c r="F37" s="65">
        <v>0.33</v>
      </c>
      <c r="G37" s="66">
        <v>0.32</v>
      </c>
      <c r="H37" s="67">
        <f t="shared" si="10"/>
        <v>0.16</v>
      </c>
      <c r="I37" s="65">
        <f t="shared" si="11"/>
        <v>1.35</v>
      </c>
      <c r="J37" s="68">
        <f t="shared" si="12"/>
        <v>1.67</v>
      </c>
    </row>
    <row r="38" spans="1:10" ht="12" customHeight="1" x14ac:dyDescent="0.2">
      <c r="A38" s="512"/>
      <c r="B38" s="510"/>
      <c r="C38" s="63">
        <f t="shared" si="9"/>
        <v>14</v>
      </c>
      <c r="D38" s="64">
        <v>16</v>
      </c>
      <c r="E38" s="65">
        <v>2.1</v>
      </c>
      <c r="F38" s="65">
        <v>0.33</v>
      </c>
      <c r="G38" s="66">
        <v>0.32</v>
      </c>
      <c r="H38" s="67">
        <f t="shared" si="10"/>
        <v>0.16</v>
      </c>
      <c r="I38" s="65">
        <f t="shared" si="11"/>
        <v>1.4500000000000002</v>
      </c>
      <c r="J38" s="68">
        <f t="shared" si="12"/>
        <v>1.77</v>
      </c>
    </row>
    <row r="39" spans="1:10" ht="12" customHeight="1" x14ac:dyDescent="0.2">
      <c r="A39" s="512"/>
      <c r="B39" s="510"/>
      <c r="C39" s="63">
        <f t="shared" si="9"/>
        <v>16</v>
      </c>
      <c r="D39" s="64">
        <v>18</v>
      </c>
      <c r="E39" s="65">
        <v>2.2000000000000002</v>
      </c>
      <c r="F39" s="65">
        <v>0.33</v>
      </c>
      <c r="G39" s="66">
        <v>0.32</v>
      </c>
      <c r="H39" s="67">
        <f t="shared" si="10"/>
        <v>0.16</v>
      </c>
      <c r="I39" s="65">
        <f t="shared" si="11"/>
        <v>1.5500000000000003</v>
      </c>
      <c r="J39" s="68">
        <f t="shared" si="12"/>
        <v>1.87</v>
      </c>
    </row>
    <row r="40" spans="1:10" ht="12" customHeight="1" thickBot="1" x14ac:dyDescent="0.25">
      <c r="A40" s="514"/>
      <c r="B40" s="500"/>
      <c r="C40" s="69">
        <f t="shared" si="9"/>
        <v>18</v>
      </c>
      <c r="D40" s="70">
        <v>25</v>
      </c>
      <c r="E40" s="71">
        <v>2.25</v>
      </c>
      <c r="F40" s="71">
        <v>0.33</v>
      </c>
      <c r="G40" s="72">
        <v>0.32</v>
      </c>
      <c r="H40" s="73">
        <f t="shared" si="10"/>
        <v>0.16</v>
      </c>
      <c r="I40" s="71">
        <f t="shared" si="11"/>
        <v>1.6</v>
      </c>
      <c r="J40" s="74">
        <f t="shared" si="12"/>
        <v>1.92</v>
      </c>
    </row>
    <row r="41" spans="1:10" ht="12" customHeight="1" x14ac:dyDescent="0.2">
      <c r="A41" s="511" t="s">
        <v>18</v>
      </c>
      <c r="B41" s="497" t="s">
        <v>29</v>
      </c>
      <c r="C41" s="57" t="str">
        <f t="shared" si="9"/>
        <v/>
      </c>
      <c r="D41" s="58">
        <v>11</v>
      </c>
      <c r="E41" s="59">
        <v>1.7</v>
      </c>
      <c r="F41" s="59">
        <v>0.33</v>
      </c>
      <c r="G41" s="60">
        <v>0.32</v>
      </c>
      <c r="H41" s="61">
        <f t="shared" si="10"/>
        <v>0.16</v>
      </c>
      <c r="I41" s="59">
        <f t="shared" si="11"/>
        <v>1.0499999999999998</v>
      </c>
      <c r="J41" s="62">
        <f t="shared" si="12"/>
        <v>1.3699999999999999</v>
      </c>
    </row>
    <row r="42" spans="1:10" ht="12" customHeight="1" x14ac:dyDescent="0.2">
      <c r="A42" s="512"/>
      <c r="B42" s="510"/>
      <c r="C42" s="63">
        <f t="shared" si="9"/>
        <v>11</v>
      </c>
      <c r="D42" s="64">
        <v>12</v>
      </c>
      <c r="E42" s="65">
        <v>1.8</v>
      </c>
      <c r="F42" s="65">
        <v>0.33</v>
      </c>
      <c r="G42" s="66">
        <v>0.32</v>
      </c>
      <c r="H42" s="67">
        <f t="shared" si="10"/>
        <v>0.16</v>
      </c>
      <c r="I42" s="65">
        <f t="shared" si="11"/>
        <v>1.1499999999999999</v>
      </c>
      <c r="J42" s="68">
        <f t="shared" si="12"/>
        <v>1.47</v>
      </c>
    </row>
    <row r="43" spans="1:10" ht="12" customHeight="1" x14ac:dyDescent="0.2">
      <c r="A43" s="512"/>
      <c r="B43" s="510"/>
      <c r="C43" s="63">
        <f t="shared" ref="C43:C52" si="13">IF(D42=25,"",D42)</f>
        <v>12</v>
      </c>
      <c r="D43" s="64">
        <v>14</v>
      </c>
      <c r="E43" s="65">
        <v>1.9</v>
      </c>
      <c r="F43" s="65">
        <v>0.33</v>
      </c>
      <c r="G43" s="66">
        <v>0.32</v>
      </c>
      <c r="H43" s="67">
        <f t="shared" ref="H43:H52" si="14">G43/2</f>
        <v>0.16</v>
      </c>
      <c r="I43" s="65">
        <f t="shared" ref="I43:I52" si="15">E43-(F43+G43)</f>
        <v>1.25</v>
      </c>
      <c r="J43" s="68">
        <f t="shared" ref="J43:J52" si="16">E43-F43</f>
        <v>1.5699999999999998</v>
      </c>
    </row>
    <row r="44" spans="1:10" ht="12" customHeight="1" x14ac:dyDescent="0.2">
      <c r="A44" s="512"/>
      <c r="B44" s="510"/>
      <c r="C44" s="63">
        <f t="shared" si="13"/>
        <v>14</v>
      </c>
      <c r="D44" s="64">
        <v>15</v>
      </c>
      <c r="E44" s="65">
        <v>2</v>
      </c>
      <c r="F44" s="65">
        <v>0.33</v>
      </c>
      <c r="G44" s="66">
        <v>0.32</v>
      </c>
      <c r="H44" s="67">
        <f t="shared" si="14"/>
        <v>0.16</v>
      </c>
      <c r="I44" s="65">
        <f t="shared" si="15"/>
        <v>1.35</v>
      </c>
      <c r="J44" s="68">
        <f t="shared" si="16"/>
        <v>1.67</v>
      </c>
    </row>
    <row r="45" spans="1:10" ht="12" customHeight="1" x14ac:dyDescent="0.2">
      <c r="A45" s="512"/>
      <c r="B45" s="510"/>
      <c r="C45" s="63">
        <f t="shared" si="13"/>
        <v>15</v>
      </c>
      <c r="D45" s="64">
        <v>17</v>
      </c>
      <c r="E45" s="65">
        <v>2.1</v>
      </c>
      <c r="F45" s="65">
        <v>0.33</v>
      </c>
      <c r="G45" s="66">
        <v>0.32</v>
      </c>
      <c r="H45" s="67">
        <f t="shared" si="14"/>
        <v>0.16</v>
      </c>
      <c r="I45" s="65">
        <f t="shared" si="15"/>
        <v>1.4500000000000002</v>
      </c>
      <c r="J45" s="68">
        <f t="shared" si="16"/>
        <v>1.77</v>
      </c>
    </row>
    <row r="46" spans="1:10" ht="12" customHeight="1" thickBot="1" x14ac:dyDescent="0.25">
      <c r="A46" s="514"/>
      <c r="B46" s="500"/>
      <c r="C46" s="69">
        <f t="shared" si="13"/>
        <v>17</v>
      </c>
      <c r="D46" s="70">
        <v>25</v>
      </c>
      <c r="E46" s="71">
        <v>2.15</v>
      </c>
      <c r="F46" s="71">
        <v>0.33</v>
      </c>
      <c r="G46" s="72">
        <v>0.32</v>
      </c>
      <c r="H46" s="73">
        <f t="shared" si="14"/>
        <v>0.16</v>
      </c>
      <c r="I46" s="71">
        <f t="shared" si="15"/>
        <v>1.5</v>
      </c>
      <c r="J46" s="74">
        <f t="shared" si="16"/>
        <v>1.8199999999999998</v>
      </c>
    </row>
    <row r="47" spans="1:10" ht="12" customHeight="1" x14ac:dyDescent="0.2">
      <c r="A47" s="511" t="s">
        <v>7</v>
      </c>
      <c r="B47" s="497" t="s">
        <v>29</v>
      </c>
      <c r="C47" s="57" t="str">
        <f t="shared" si="13"/>
        <v/>
      </c>
      <c r="D47" s="58">
        <v>10</v>
      </c>
      <c r="E47" s="59">
        <v>1.6</v>
      </c>
      <c r="F47" s="59">
        <v>0.35</v>
      </c>
      <c r="G47" s="60">
        <v>0.35</v>
      </c>
      <c r="H47" s="61">
        <f t="shared" si="14"/>
        <v>0.17499999999999999</v>
      </c>
      <c r="I47" s="59">
        <f t="shared" si="15"/>
        <v>0.90000000000000013</v>
      </c>
      <c r="J47" s="62">
        <f t="shared" si="16"/>
        <v>1.25</v>
      </c>
    </row>
    <row r="48" spans="1:10" ht="12" customHeight="1" x14ac:dyDescent="0.2">
      <c r="A48" s="512"/>
      <c r="B48" s="510"/>
      <c r="C48" s="63">
        <f t="shared" si="13"/>
        <v>10</v>
      </c>
      <c r="D48" s="64">
        <v>11</v>
      </c>
      <c r="E48" s="65">
        <v>1.65</v>
      </c>
      <c r="F48" s="65">
        <v>0.35</v>
      </c>
      <c r="G48" s="66">
        <v>0.35</v>
      </c>
      <c r="H48" s="67">
        <f t="shared" si="14"/>
        <v>0.17499999999999999</v>
      </c>
      <c r="I48" s="65">
        <f t="shared" si="15"/>
        <v>0.95</v>
      </c>
      <c r="J48" s="68">
        <f t="shared" si="16"/>
        <v>1.2999999999999998</v>
      </c>
    </row>
    <row r="49" spans="1:10" ht="12" customHeight="1" x14ac:dyDescent="0.2">
      <c r="A49" s="512"/>
      <c r="B49" s="510"/>
      <c r="C49" s="63">
        <f t="shared" si="13"/>
        <v>11</v>
      </c>
      <c r="D49" s="64">
        <v>12</v>
      </c>
      <c r="E49" s="65">
        <v>1.75</v>
      </c>
      <c r="F49" s="65">
        <v>0.35</v>
      </c>
      <c r="G49" s="66">
        <v>0.35</v>
      </c>
      <c r="H49" s="67">
        <f t="shared" si="14"/>
        <v>0.17499999999999999</v>
      </c>
      <c r="I49" s="65">
        <f t="shared" si="15"/>
        <v>1.05</v>
      </c>
      <c r="J49" s="68">
        <f t="shared" si="16"/>
        <v>1.4</v>
      </c>
    </row>
    <row r="50" spans="1:10" ht="12" customHeight="1" x14ac:dyDescent="0.2">
      <c r="A50" s="512"/>
      <c r="B50" s="510"/>
      <c r="C50" s="63">
        <f t="shared" si="13"/>
        <v>12</v>
      </c>
      <c r="D50" s="64">
        <v>14</v>
      </c>
      <c r="E50" s="65">
        <v>1.85</v>
      </c>
      <c r="F50" s="65">
        <v>0.35</v>
      </c>
      <c r="G50" s="66">
        <v>0.35</v>
      </c>
      <c r="H50" s="67">
        <f t="shared" si="14"/>
        <v>0.17499999999999999</v>
      </c>
      <c r="I50" s="65">
        <f t="shared" si="15"/>
        <v>1.1500000000000001</v>
      </c>
      <c r="J50" s="68">
        <f t="shared" si="16"/>
        <v>1.5</v>
      </c>
    </row>
    <row r="51" spans="1:10" ht="12" customHeight="1" x14ac:dyDescent="0.2">
      <c r="A51" s="512"/>
      <c r="B51" s="510"/>
      <c r="C51" s="63">
        <f t="shared" si="13"/>
        <v>14</v>
      </c>
      <c r="D51" s="64">
        <v>15</v>
      </c>
      <c r="E51" s="65">
        <v>1.95</v>
      </c>
      <c r="F51" s="65">
        <v>0.35</v>
      </c>
      <c r="G51" s="66">
        <v>0.35</v>
      </c>
      <c r="H51" s="67">
        <f t="shared" si="14"/>
        <v>0.17499999999999999</v>
      </c>
      <c r="I51" s="65">
        <f t="shared" si="15"/>
        <v>1.25</v>
      </c>
      <c r="J51" s="68">
        <f t="shared" si="16"/>
        <v>1.6</v>
      </c>
    </row>
    <row r="52" spans="1:10" ht="12" customHeight="1" x14ac:dyDescent="0.2">
      <c r="A52" s="513"/>
      <c r="B52" s="499"/>
      <c r="C52" s="63">
        <f t="shared" si="13"/>
        <v>15</v>
      </c>
      <c r="D52" s="64">
        <v>17</v>
      </c>
      <c r="E52" s="65">
        <v>2.0499999999999998</v>
      </c>
      <c r="F52" s="65">
        <v>0.35</v>
      </c>
      <c r="G52" s="66">
        <v>0.35</v>
      </c>
      <c r="H52" s="67">
        <f t="shared" si="14"/>
        <v>0.17499999999999999</v>
      </c>
      <c r="I52" s="65">
        <f t="shared" si="15"/>
        <v>1.3499999999999999</v>
      </c>
      <c r="J52" s="68">
        <f t="shared" si="16"/>
        <v>1.6999999999999997</v>
      </c>
    </row>
    <row r="53" spans="1:10" ht="12" customHeight="1" thickBot="1" x14ac:dyDescent="0.25">
      <c r="A53" s="514"/>
      <c r="B53" s="500"/>
      <c r="C53" s="69">
        <f t="shared" ref="C53:C64" si="17">IF(D52=25,"",D52)</f>
        <v>17</v>
      </c>
      <c r="D53" s="70">
        <v>25</v>
      </c>
      <c r="E53" s="71">
        <v>2.1</v>
      </c>
      <c r="F53" s="71">
        <v>0.35</v>
      </c>
      <c r="G53" s="72">
        <v>0.35</v>
      </c>
      <c r="H53" s="73">
        <f t="shared" ref="H53:H64" si="18">G53/2</f>
        <v>0.17499999999999999</v>
      </c>
      <c r="I53" s="71">
        <f t="shared" ref="I53:I64" si="19">E53-(F53+G53)</f>
        <v>1.4000000000000001</v>
      </c>
      <c r="J53" s="74">
        <f t="shared" ref="J53:J64" si="20">E53-F53</f>
        <v>1.75</v>
      </c>
    </row>
    <row r="54" spans="1:10" ht="13" customHeight="1" x14ac:dyDescent="0.2">
      <c r="A54" s="511" t="s">
        <v>62</v>
      </c>
      <c r="B54" s="497" t="s">
        <v>29</v>
      </c>
      <c r="C54" s="57" t="str">
        <f t="shared" si="17"/>
        <v/>
      </c>
      <c r="D54" s="58">
        <v>10</v>
      </c>
      <c r="E54" s="59">
        <v>1.55</v>
      </c>
      <c r="F54" s="59">
        <v>0.35</v>
      </c>
      <c r="G54" s="60">
        <v>0.35</v>
      </c>
      <c r="H54" s="61">
        <f t="shared" si="18"/>
        <v>0.17499999999999999</v>
      </c>
      <c r="I54" s="59">
        <f t="shared" si="19"/>
        <v>0.85000000000000009</v>
      </c>
      <c r="J54" s="62">
        <f t="shared" si="20"/>
        <v>1.2000000000000002</v>
      </c>
    </row>
    <row r="55" spans="1:10" ht="13" customHeight="1" x14ac:dyDescent="0.2">
      <c r="A55" s="512"/>
      <c r="B55" s="510"/>
      <c r="C55" s="63">
        <f t="shared" si="17"/>
        <v>10</v>
      </c>
      <c r="D55" s="64">
        <v>11</v>
      </c>
      <c r="E55" s="65">
        <v>1.65</v>
      </c>
      <c r="F55" s="65">
        <v>0.35</v>
      </c>
      <c r="G55" s="66">
        <v>0.35</v>
      </c>
      <c r="H55" s="67">
        <f t="shared" si="18"/>
        <v>0.17499999999999999</v>
      </c>
      <c r="I55" s="65">
        <f t="shared" si="19"/>
        <v>0.95</v>
      </c>
      <c r="J55" s="68">
        <f t="shared" si="20"/>
        <v>1.2999999999999998</v>
      </c>
    </row>
    <row r="56" spans="1:10" ht="13" customHeight="1" x14ac:dyDescent="0.2">
      <c r="A56" s="512"/>
      <c r="B56" s="510"/>
      <c r="C56" s="63">
        <f t="shared" si="17"/>
        <v>11</v>
      </c>
      <c r="D56" s="64">
        <v>12</v>
      </c>
      <c r="E56" s="65">
        <v>1.75</v>
      </c>
      <c r="F56" s="65">
        <v>0.35</v>
      </c>
      <c r="G56" s="66">
        <v>0.35</v>
      </c>
      <c r="H56" s="67">
        <f t="shared" si="18"/>
        <v>0.17499999999999999</v>
      </c>
      <c r="I56" s="65">
        <f t="shared" si="19"/>
        <v>1.05</v>
      </c>
      <c r="J56" s="68">
        <f t="shared" si="20"/>
        <v>1.4</v>
      </c>
    </row>
    <row r="57" spans="1:10" ht="13" customHeight="1" x14ac:dyDescent="0.2">
      <c r="A57" s="512"/>
      <c r="B57" s="510"/>
      <c r="C57" s="63">
        <f t="shared" si="17"/>
        <v>12</v>
      </c>
      <c r="D57" s="64">
        <v>14</v>
      </c>
      <c r="E57" s="65">
        <v>1.85</v>
      </c>
      <c r="F57" s="65">
        <v>0.35</v>
      </c>
      <c r="G57" s="66">
        <v>0.35</v>
      </c>
      <c r="H57" s="67">
        <f t="shared" si="18"/>
        <v>0.17499999999999999</v>
      </c>
      <c r="I57" s="65">
        <f t="shared" si="19"/>
        <v>1.1500000000000001</v>
      </c>
      <c r="J57" s="68">
        <f t="shared" si="20"/>
        <v>1.5</v>
      </c>
    </row>
    <row r="58" spans="1:10" ht="13" customHeight="1" x14ac:dyDescent="0.2">
      <c r="A58" s="512"/>
      <c r="B58" s="510"/>
      <c r="C58" s="63">
        <f t="shared" si="17"/>
        <v>14</v>
      </c>
      <c r="D58" s="64">
        <v>15</v>
      </c>
      <c r="E58" s="65">
        <v>1.95</v>
      </c>
      <c r="F58" s="65">
        <v>0.35</v>
      </c>
      <c r="G58" s="66">
        <v>0.35</v>
      </c>
      <c r="H58" s="67">
        <f t="shared" si="18"/>
        <v>0.17499999999999999</v>
      </c>
      <c r="I58" s="65">
        <f t="shared" si="19"/>
        <v>1.25</v>
      </c>
      <c r="J58" s="68">
        <f t="shared" si="20"/>
        <v>1.6</v>
      </c>
    </row>
    <row r="59" spans="1:10" ht="13" customHeight="1" x14ac:dyDescent="0.2">
      <c r="A59" s="513"/>
      <c r="B59" s="499"/>
      <c r="C59" s="63">
        <f t="shared" si="17"/>
        <v>15</v>
      </c>
      <c r="D59" s="64">
        <v>17</v>
      </c>
      <c r="E59" s="65">
        <v>2.0499999999999998</v>
      </c>
      <c r="F59" s="65">
        <v>0.35</v>
      </c>
      <c r="G59" s="66">
        <v>0.35</v>
      </c>
      <c r="H59" s="67">
        <f t="shared" si="18"/>
        <v>0.17499999999999999</v>
      </c>
      <c r="I59" s="65">
        <f t="shared" si="19"/>
        <v>1.3499999999999999</v>
      </c>
      <c r="J59" s="68">
        <f t="shared" si="20"/>
        <v>1.6999999999999997</v>
      </c>
    </row>
    <row r="60" spans="1:10" ht="13" customHeight="1" thickBot="1" x14ac:dyDescent="0.25">
      <c r="A60" s="514"/>
      <c r="B60" s="500"/>
      <c r="C60" s="69">
        <f t="shared" si="17"/>
        <v>17</v>
      </c>
      <c r="D60" s="70">
        <v>25</v>
      </c>
      <c r="E60" s="71">
        <v>2.1</v>
      </c>
      <c r="F60" s="71">
        <v>0.35</v>
      </c>
      <c r="G60" s="72">
        <v>0.35</v>
      </c>
      <c r="H60" s="73">
        <f t="shared" si="18"/>
        <v>0.17499999999999999</v>
      </c>
      <c r="I60" s="71">
        <f t="shared" si="19"/>
        <v>1.4000000000000001</v>
      </c>
      <c r="J60" s="74">
        <f t="shared" si="20"/>
        <v>1.75</v>
      </c>
    </row>
    <row r="61" spans="1:10" ht="13" customHeight="1" x14ac:dyDescent="0.2">
      <c r="A61" s="511" t="s">
        <v>161</v>
      </c>
      <c r="B61" s="497" t="s">
        <v>29</v>
      </c>
      <c r="C61" s="57" t="str">
        <f t="shared" si="17"/>
        <v/>
      </c>
      <c r="D61" s="58">
        <v>8</v>
      </c>
      <c r="E61" s="59">
        <v>1.5</v>
      </c>
      <c r="F61" s="59">
        <v>0.33</v>
      </c>
      <c r="G61" s="60">
        <v>0.32</v>
      </c>
      <c r="H61" s="61">
        <f t="shared" si="18"/>
        <v>0.16</v>
      </c>
      <c r="I61" s="59">
        <f t="shared" si="19"/>
        <v>0.85</v>
      </c>
      <c r="J61" s="62">
        <f t="shared" si="20"/>
        <v>1.17</v>
      </c>
    </row>
    <row r="62" spans="1:10" ht="13" customHeight="1" x14ac:dyDescent="0.2">
      <c r="A62" s="512"/>
      <c r="B62" s="510"/>
      <c r="C62" s="63">
        <f t="shared" si="17"/>
        <v>8</v>
      </c>
      <c r="D62" s="64">
        <v>9</v>
      </c>
      <c r="E62" s="65">
        <v>1.6</v>
      </c>
      <c r="F62" s="65">
        <v>0.33</v>
      </c>
      <c r="G62" s="66">
        <v>0.32</v>
      </c>
      <c r="H62" s="67">
        <f t="shared" si="18"/>
        <v>0.16</v>
      </c>
      <c r="I62" s="65">
        <f t="shared" si="19"/>
        <v>0.95000000000000007</v>
      </c>
      <c r="J62" s="68">
        <f t="shared" si="20"/>
        <v>1.27</v>
      </c>
    </row>
    <row r="63" spans="1:10" ht="13" customHeight="1" x14ac:dyDescent="0.2">
      <c r="A63" s="512"/>
      <c r="B63" s="510"/>
      <c r="C63" s="63">
        <f t="shared" si="17"/>
        <v>9</v>
      </c>
      <c r="D63" s="64">
        <v>10</v>
      </c>
      <c r="E63" s="65">
        <v>1.7</v>
      </c>
      <c r="F63" s="65">
        <v>0.33</v>
      </c>
      <c r="G63" s="66">
        <v>0.32</v>
      </c>
      <c r="H63" s="67">
        <f t="shared" si="18"/>
        <v>0.16</v>
      </c>
      <c r="I63" s="65">
        <f t="shared" si="19"/>
        <v>1.0499999999999998</v>
      </c>
      <c r="J63" s="68">
        <f t="shared" si="20"/>
        <v>1.3699999999999999</v>
      </c>
    </row>
    <row r="64" spans="1:10" ht="13" customHeight="1" x14ac:dyDescent="0.2">
      <c r="A64" s="512"/>
      <c r="B64" s="510"/>
      <c r="C64" s="63">
        <f t="shared" si="17"/>
        <v>10</v>
      </c>
      <c r="D64" s="64">
        <v>11</v>
      </c>
      <c r="E64" s="65">
        <v>1.8</v>
      </c>
      <c r="F64" s="65">
        <v>0.33</v>
      </c>
      <c r="G64" s="66">
        <v>0.32</v>
      </c>
      <c r="H64" s="67">
        <f t="shared" si="18"/>
        <v>0.16</v>
      </c>
      <c r="I64" s="65">
        <f t="shared" si="19"/>
        <v>1.1499999999999999</v>
      </c>
      <c r="J64" s="68">
        <f t="shared" si="20"/>
        <v>1.47</v>
      </c>
    </row>
    <row r="65" spans="1:10" ht="13" customHeight="1" x14ac:dyDescent="0.2">
      <c r="A65" s="512"/>
      <c r="B65" s="510"/>
      <c r="C65" s="63">
        <f t="shared" ref="C65:C74" si="21">IF(D64=25,"",D64)</f>
        <v>11</v>
      </c>
      <c r="D65" s="64">
        <v>13</v>
      </c>
      <c r="E65" s="65">
        <v>1.9</v>
      </c>
      <c r="F65" s="65">
        <v>0.33</v>
      </c>
      <c r="G65" s="66">
        <v>0.32</v>
      </c>
      <c r="H65" s="67">
        <f t="shared" ref="H65:H74" si="22">G65/2</f>
        <v>0.16</v>
      </c>
      <c r="I65" s="65">
        <f t="shared" ref="I65:I74" si="23">E65-(F65+G65)</f>
        <v>1.25</v>
      </c>
      <c r="J65" s="68">
        <f t="shared" ref="J65:J74" si="24">E65-F65</f>
        <v>1.5699999999999998</v>
      </c>
    </row>
    <row r="66" spans="1:10" ht="13" customHeight="1" x14ac:dyDescent="0.2">
      <c r="A66" s="513"/>
      <c r="B66" s="499"/>
      <c r="C66" s="63">
        <f t="shared" si="21"/>
        <v>13</v>
      </c>
      <c r="D66" s="64">
        <v>14</v>
      </c>
      <c r="E66" s="65">
        <v>2</v>
      </c>
      <c r="F66" s="65">
        <v>0.33</v>
      </c>
      <c r="G66" s="66">
        <v>0.32</v>
      </c>
      <c r="H66" s="67">
        <f t="shared" si="22"/>
        <v>0.16</v>
      </c>
      <c r="I66" s="65">
        <f t="shared" si="23"/>
        <v>1.35</v>
      </c>
      <c r="J66" s="68">
        <f t="shared" si="24"/>
        <v>1.67</v>
      </c>
    </row>
    <row r="67" spans="1:10" ht="13" customHeight="1" x14ac:dyDescent="0.2">
      <c r="A67" s="513"/>
      <c r="B67" s="499"/>
      <c r="C67" s="63">
        <f t="shared" si="21"/>
        <v>14</v>
      </c>
      <c r="D67" s="64">
        <v>15</v>
      </c>
      <c r="E67" s="65">
        <v>2.1</v>
      </c>
      <c r="F67" s="65">
        <v>0.33</v>
      </c>
      <c r="G67" s="66">
        <v>0.32</v>
      </c>
      <c r="H67" s="67">
        <f t="shared" si="22"/>
        <v>0.16</v>
      </c>
      <c r="I67" s="65">
        <f t="shared" si="23"/>
        <v>1.4500000000000002</v>
      </c>
      <c r="J67" s="68">
        <f t="shared" si="24"/>
        <v>1.77</v>
      </c>
    </row>
    <row r="68" spans="1:10" ht="13" customHeight="1" x14ac:dyDescent="0.2">
      <c r="A68" s="513"/>
      <c r="B68" s="499"/>
      <c r="C68" s="63">
        <f t="shared" si="21"/>
        <v>15</v>
      </c>
      <c r="D68" s="64">
        <v>17</v>
      </c>
      <c r="E68" s="65">
        <v>2.2000000000000002</v>
      </c>
      <c r="F68" s="65">
        <v>0.33</v>
      </c>
      <c r="G68" s="66">
        <v>0.32</v>
      </c>
      <c r="H68" s="67">
        <f t="shared" si="22"/>
        <v>0.16</v>
      </c>
      <c r="I68" s="65">
        <f t="shared" si="23"/>
        <v>1.5500000000000003</v>
      </c>
      <c r="J68" s="68">
        <f t="shared" si="24"/>
        <v>1.87</v>
      </c>
    </row>
    <row r="69" spans="1:10" ht="13" customHeight="1" thickBot="1" x14ac:dyDescent="0.25">
      <c r="A69" s="514"/>
      <c r="B69" s="500"/>
      <c r="C69" s="69">
        <f t="shared" si="21"/>
        <v>17</v>
      </c>
      <c r="D69" s="70">
        <v>25</v>
      </c>
      <c r="E69" s="71">
        <v>2.25</v>
      </c>
      <c r="F69" s="71">
        <v>0.33</v>
      </c>
      <c r="G69" s="72">
        <v>0.32</v>
      </c>
      <c r="H69" s="73">
        <f t="shared" si="22"/>
        <v>0.16</v>
      </c>
      <c r="I69" s="71">
        <f t="shared" si="23"/>
        <v>1.6</v>
      </c>
      <c r="J69" s="74">
        <f t="shared" si="24"/>
        <v>1.92</v>
      </c>
    </row>
    <row r="70" spans="1:10" ht="12" customHeight="1" x14ac:dyDescent="0.2">
      <c r="A70" s="511" t="s">
        <v>75</v>
      </c>
      <c r="B70" s="497" t="s">
        <v>29</v>
      </c>
      <c r="C70" s="57" t="str">
        <f t="shared" si="21"/>
        <v/>
      </c>
      <c r="D70" s="58">
        <v>8</v>
      </c>
      <c r="E70" s="59">
        <v>1.55</v>
      </c>
      <c r="F70" s="59">
        <v>0.33</v>
      </c>
      <c r="G70" s="60">
        <v>0.32</v>
      </c>
      <c r="H70" s="61">
        <f t="shared" si="22"/>
        <v>0.16</v>
      </c>
      <c r="I70" s="59">
        <f t="shared" si="23"/>
        <v>0.9</v>
      </c>
      <c r="J70" s="62">
        <f t="shared" si="24"/>
        <v>1.22</v>
      </c>
    </row>
    <row r="71" spans="1:10" ht="12" customHeight="1" x14ac:dyDescent="0.2">
      <c r="A71" s="512"/>
      <c r="B71" s="510"/>
      <c r="C71" s="63">
        <f t="shared" si="21"/>
        <v>8</v>
      </c>
      <c r="D71" s="64">
        <v>9</v>
      </c>
      <c r="E71" s="65">
        <v>1.6</v>
      </c>
      <c r="F71" s="65">
        <v>0.33</v>
      </c>
      <c r="G71" s="66">
        <v>0.32</v>
      </c>
      <c r="H71" s="67">
        <f t="shared" si="22"/>
        <v>0.16</v>
      </c>
      <c r="I71" s="65">
        <f t="shared" si="23"/>
        <v>0.95000000000000007</v>
      </c>
      <c r="J71" s="68">
        <f t="shared" si="24"/>
        <v>1.27</v>
      </c>
    </row>
    <row r="72" spans="1:10" ht="12" customHeight="1" x14ac:dyDescent="0.2">
      <c r="A72" s="512"/>
      <c r="B72" s="510"/>
      <c r="C72" s="63">
        <f t="shared" si="21"/>
        <v>9</v>
      </c>
      <c r="D72" s="64">
        <v>10</v>
      </c>
      <c r="E72" s="65">
        <v>1.7</v>
      </c>
      <c r="F72" s="65">
        <v>0.33</v>
      </c>
      <c r="G72" s="66">
        <v>0.32</v>
      </c>
      <c r="H72" s="67">
        <f t="shared" si="22"/>
        <v>0.16</v>
      </c>
      <c r="I72" s="65">
        <f t="shared" si="23"/>
        <v>1.0499999999999998</v>
      </c>
      <c r="J72" s="68">
        <f t="shared" si="24"/>
        <v>1.3699999999999999</v>
      </c>
    </row>
    <row r="73" spans="1:10" ht="12" customHeight="1" x14ac:dyDescent="0.2">
      <c r="A73" s="512"/>
      <c r="B73" s="510"/>
      <c r="C73" s="63">
        <f t="shared" si="21"/>
        <v>10</v>
      </c>
      <c r="D73" s="64">
        <v>11</v>
      </c>
      <c r="E73" s="65">
        <v>1.8</v>
      </c>
      <c r="F73" s="65">
        <v>0.33</v>
      </c>
      <c r="G73" s="66">
        <v>0.32</v>
      </c>
      <c r="H73" s="67">
        <f t="shared" si="22"/>
        <v>0.16</v>
      </c>
      <c r="I73" s="65">
        <f t="shared" si="23"/>
        <v>1.1499999999999999</v>
      </c>
      <c r="J73" s="68">
        <f t="shared" si="24"/>
        <v>1.47</v>
      </c>
    </row>
    <row r="74" spans="1:10" ht="12" customHeight="1" x14ac:dyDescent="0.2">
      <c r="A74" s="512"/>
      <c r="B74" s="510"/>
      <c r="C74" s="63">
        <f t="shared" si="21"/>
        <v>11</v>
      </c>
      <c r="D74" s="64">
        <v>13</v>
      </c>
      <c r="E74" s="65">
        <v>1.9</v>
      </c>
      <c r="F74" s="65">
        <v>0.33</v>
      </c>
      <c r="G74" s="66">
        <v>0.32</v>
      </c>
      <c r="H74" s="67">
        <f t="shared" si="22"/>
        <v>0.16</v>
      </c>
      <c r="I74" s="65">
        <f t="shared" si="23"/>
        <v>1.25</v>
      </c>
      <c r="J74" s="68">
        <f t="shared" si="24"/>
        <v>1.5699999999999998</v>
      </c>
    </row>
    <row r="75" spans="1:10" ht="12" customHeight="1" x14ac:dyDescent="0.2">
      <c r="A75" s="513"/>
      <c r="B75" s="499"/>
      <c r="C75" s="63">
        <f t="shared" ref="C75:C84" si="25">IF(D74=25,"",D74)</f>
        <v>13</v>
      </c>
      <c r="D75" s="64">
        <v>14</v>
      </c>
      <c r="E75" s="65">
        <v>2</v>
      </c>
      <c r="F75" s="65">
        <v>0.33</v>
      </c>
      <c r="G75" s="66">
        <v>0.32</v>
      </c>
      <c r="H75" s="67">
        <f t="shared" ref="H75:H84" si="26">G75/2</f>
        <v>0.16</v>
      </c>
      <c r="I75" s="65">
        <f t="shared" ref="I75:I84" si="27">E75-(F75+G75)</f>
        <v>1.35</v>
      </c>
      <c r="J75" s="68">
        <f t="shared" ref="J75:J84" si="28">E75-F75</f>
        <v>1.67</v>
      </c>
    </row>
    <row r="76" spans="1:10" ht="12" customHeight="1" x14ac:dyDescent="0.2">
      <c r="A76" s="513"/>
      <c r="B76" s="499"/>
      <c r="C76" s="63">
        <f t="shared" si="25"/>
        <v>14</v>
      </c>
      <c r="D76" s="64">
        <v>15</v>
      </c>
      <c r="E76" s="65">
        <v>2.1</v>
      </c>
      <c r="F76" s="65">
        <v>0.33</v>
      </c>
      <c r="G76" s="66">
        <v>0.32</v>
      </c>
      <c r="H76" s="67">
        <f t="shared" si="26"/>
        <v>0.16</v>
      </c>
      <c r="I76" s="65">
        <f t="shared" si="27"/>
        <v>1.4500000000000002</v>
      </c>
      <c r="J76" s="68">
        <f t="shared" si="28"/>
        <v>1.77</v>
      </c>
    </row>
    <row r="77" spans="1:10" ht="12" customHeight="1" x14ac:dyDescent="0.2">
      <c r="A77" s="513"/>
      <c r="B77" s="499"/>
      <c r="C77" s="63">
        <f t="shared" si="25"/>
        <v>15</v>
      </c>
      <c r="D77" s="64">
        <v>17</v>
      </c>
      <c r="E77" s="65">
        <v>2.2000000000000002</v>
      </c>
      <c r="F77" s="65">
        <v>0.33</v>
      </c>
      <c r="G77" s="66">
        <v>0.32</v>
      </c>
      <c r="H77" s="67">
        <f t="shared" si="26"/>
        <v>0.16</v>
      </c>
      <c r="I77" s="65">
        <f t="shared" si="27"/>
        <v>1.5500000000000003</v>
      </c>
      <c r="J77" s="68">
        <f t="shared" si="28"/>
        <v>1.87</v>
      </c>
    </row>
    <row r="78" spans="1:10" ht="12" customHeight="1" thickBot="1" x14ac:dyDescent="0.25">
      <c r="A78" s="514"/>
      <c r="B78" s="500"/>
      <c r="C78" s="69">
        <f t="shared" si="25"/>
        <v>17</v>
      </c>
      <c r="D78" s="70">
        <v>25</v>
      </c>
      <c r="E78" s="71">
        <v>2.25</v>
      </c>
      <c r="F78" s="71">
        <v>0.33</v>
      </c>
      <c r="G78" s="72">
        <v>0.32</v>
      </c>
      <c r="H78" s="73">
        <f t="shared" si="26"/>
        <v>0.16</v>
      </c>
      <c r="I78" s="71">
        <f t="shared" si="27"/>
        <v>1.6</v>
      </c>
      <c r="J78" s="74">
        <f t="shared" si="28"/>
        <v>1.92</v>
      </c>
    </row>
    <row r="79" spans="1:10" ht="12" customHeight="1" x14ac:dyDescent="0.2">
      <c r="A79" s="511" t="s">
        <v>210</v>
      </c>
      <c r="B79" s="497" t="s">
        <v>29</v>
      </c>
      <c r="C79" s="57" t="str">
        <f t="shared" si="25"/>
        <v/>
      </c>
      <c r="D79" s="58">
        <v>9</v>
      </c>
      <c r="E79" s="59">
        <v>1.55</v>
      </c>
      <c r="F79" s="59">
        <v>0.33</v>
      </c>
      <c r="G79" s="60">
        <v>0.32</v>
      </c>
      <c r="H79" s="61">
        <f t="shared" si="26"/>
        <v>0.16</v>
      </c>
      <c r="I79" s="59">
        <f t="shared" si="27"/>
        <v>0.9</v>
      </c>
      <c r="J79" s="62">
        <f t="shared" si="28"/>
        <v>1.22</v>
      </c>
    </row>
    <row r="80" spans="1:10" ht="12" customHeight="1" x14ac:dyDescent="0.2">
      <c r="A80" s="512"/>
      <c r="B80" s="510"/>
      <c r="C80" s="63">
        <f t="shared" si="25"/>
        <v>9</v>
      </c>
      <c r="D80" s="64">
        <v>10</v>
      </c>
      <c r="E80" s="65">
        <v>1.6</v>
      </c>
      <c r="F80" s="65">
        <v>0.33</v>
      </c>
      <c r="G80" s="66">
        <v>0.32</v>
      </c>
      <c r="H80" s="67">
        <f t="shared" si="26"/>
        <v>0.16</v>
      </c>
      <c r="I80" s="65">
        <f t="shared" si="27"/>
        <v>0.95000000000000007</v>
      </c>
      <c r="J80" s="68">
        <f t="shared" si="28"/>
        <v>1.27</v>
      </c>
    </row>
    <row r="81" spans="1:10" ht="12" customHeight="1" x14ac:dyDescent="0.2">
      <c r="A81" s="512"/>
      <c r="B81" s="510"/>
      <c r="C81" s="63">
        <f t="shared" si="25"/>
        <v>10</v>
      </c>
      <c r="D81" s="64">
        <v>11</v>
      </c>
      <c r="E81" s="65">
        <v>1.7</v>
      </c>
      <c r="F81" s="65">
        <v>0.33</v>
      </c>
      <c r="G81" s="66">
        <v>0.32</v>
      </c>
      <c r="H81" s="67">
        <f t="shared" si="26"/>
        <v>0.16</v>
      </c>
      <c r="I81" s="65">
        <f t="shared" si="27"/>
        <v>1.0499999999999998</v>
      </c>
      <c r="J81" s="68">
        <f t="shared" si="28"/>
        <v>1.3699999999999999</v>
      </c>
    </row>
    <row r="82" spans="1:10" ht="12" customHeight="1" x14ac:dyDescent="0.2">
      <c r="A82" s="512"/>
      <c r="B82" s="510"/>
      <c r="C82" s="63">
        <f t="shared" si="25"/>
        <v>11</v>
      </c>
      <c r="D82" s="64">
        <v>12</v>
      </c>
      <c r="E82" s="65">
        <v>1.8</v>
      </c>
      <c r="F82" s="65">
        <v>0.33</v>
      </c>
      <c r="G82" s="66">
        <v>0.32</v>
      </c>
      <c r="H82" s="67">
        <f t="shared" si="26"/>
        <v>0.16</v>
      </c>
      <c r="I82" s="65">
        <f t="shared" si="27"/>
        <v>1.1499999999999999</v>
      </c>
      <c r="J82" s="68">
        <f t="shared" si="28"/>
        <v>1.47</v>
      </c>
    </row>
    <row r="83" spans="1:10" ht="12" customHeight="1" x14ac:dyDescent="0.2">
      <c r="A83" s="512"/>
      <c r="B83" s="510"/>
      <c r="C83" s="63">
        <f t="shared" si="25"/>
        <v>12</v>
      </c>
      <c r="D83" s="64">
        <v>13</v>
      </c>
      <c r="E83" s="65">
        <v>1.9</v>
      </c>
      <c r="F83" s="65">
        <v>0.33</v>
      </c>
      <c r="G83" s="66">
        <v>0.32</v>
      </c>
      <c r="H83" s="67">
        <f t="shared" si="26"/>
        <v>0.16</v>
      </c>
      <c r="I83" s="65">
        <f t="shared" si="27"/>
        <v>1.25</v>
      </c>
      <c r="J83" s="68">
        <f t="shared" si="28"/>
        <v>1.5699999999999998</v>
      </c>
    </row>
    <row r="84" spans="1:10" ht="12" customHeight="1" x14ac:dyDescent="0.2">
      <c r="A84" s="513"/>
      <c r="B84" s="499"/>
      <c r="C84" s="63">
        <f t="shared" si="25"/>
        <v>13</v>
      </c>
      <c r="D84" s="64">
        <v>15</v>
      </c>
      <c r="E84" s="65">
        <v>2</v>
      </c>
      <c r="F84" s="65">
        <v>0.33</v>
      </c>
      <c r="G84" s="66">
        <v>0.32</v>
      </c>
      <c r="H84" s="67">
        <f t="shared" si="26"/>
        <v>0.16</v>
      </c>
      <c r="I84" s="65">
        <f t="shared" si="27"/>
        <v>1.35</v>
      </c>
      <c r="J84" s="68">
        <f t="shared" si="28"/>
        <v>1.67</v>
      </c>
    </row>
    <row r="85" spans="1:10" ht="12" customHeight="1" x14ac:dyDescent="0.2">
      <c r="A85" s="513"/>
      <c r="B85" s="499"/>
      <c r="C85" s="63">
        <f t="shared" ref="C85:C96" si="29">IF(D84=25,"",D84)</f>
        <v>15</v>
      </c>
      <c r="D85" s="64">
        <v>16</v>
      </c>
      <c r="E85" s="65">
        <v>2.1</v>
      </c>
      <c r="F85" s="65">
        <v>0.33</v>
      </c>
      <c r="G85" s="66">
        <v>0.32</v>
      </c>
      <c r="H85" s="67">
        <f t="shared" ref="H85:H96" si="30">G85/2</f>
        <v>0.16</v>
      </c>
      <c r="I85" s="65">
        <f t="shared" ref="I85:I96" si="31">E85-(F85+G85)</f>
        <v>1.4500000000000002</v>
      </c>
      <c r="J85" s="68">
        <f t="shared" ref="J85:J96" si="32">E85-F85</f>
        <v>1.77</v>
      </c>
    </row>
    <row r="86" spans="1:10" ht="12" customHeight="1" x14ac:dyDescent="0.2">
      <c r="A86" s="513"/>
      <c r="B86" s="499"/>
      <c r="C86" s="63">
        <f t="shared" si="29"/>
        <v>16</v>
      </c>
      <c r="D86" s="64">
        <v>18</v>
      </c>
      <c r="E86" s="65">
        <v>2.2000000000000002</v>
      </c>
      <c r="F86" s="65">
        <v>0.33</v>
      </c>
      <c r="G86" s="66">
        <v>0.32</v>
      </c>
      <c r="H86" s="67">
        <f t="shared" si="30"/>
        <v>0.16</v>
      </c>
      <c r="I86" s="65">
        <f t="shared" si="31"/>
        <v>1.5500000000000003</v>
      </c>
      <c r="J86" s="68">
        <f t="shared" si="32"/>
        <v>1.87</v>
      </c>
    </row>
    <row r="87" spans="1:10" ht="12" customHeight="1" thickBot="1" x14ac:dyDescent="0.25">
      <c r="A87" s="514"/>
      <c r="B87" s="500"/>
      <c r="C87" s="69">
        <f t="shared" si="29"/>
        <v>18</v>
      </c>
      <c r="D87" s="70">
        <v>25</v>
      </c>
      <c r="E87" s="71">
        <v>2.25</v>
      </c>
      <c r="F87" s="71">
        <v>0.33</v>
      </c>
      <c r="G87" s="72">
        <v>0.32</v>
      </c>
      <c r="H87" s="73">
        <f t="shared" si="30"/>
        <v>0.16</v>
      </c>
      <c r="I87" s="71">
        <f t="shared" si="31"/>
        <v>1.6</v>
      </c>
      <c r="J87" s="74">
        <f t="shared" si="32"/>
        <v>1.92</v>
      </c>
    </row>
    <row r="88" spans="1:10" ht="13" customHeight="1" x14ac:dyDescent="0.2">
      <c r="A88" s="511" t="s">
        <v>197</v>
      </c>
      <c r="B88" s="497" t="s">
        <v>29</v>
      </c>
      <c r="C88" s="57" t="str">
        <f t="shared" si="29"/>
        <v/>
      </c>
      <c r="D88" s="58">
        <v>8</v>
      </c>
      <c r="E88" s="59">
        <v>1.55</v>
      </c>
      <c r="F88" s="59">
        <v>0.33</v>
      </c>
      <c r="G88" s="60">
        <v>0.32</v>
      </c>
      <c r="H88" s="61">
        <f t="shared" si="30"/>
        <v>0.16</v>
      </c>
      <c r="I88" s="59">
        <f t="shared" si="31"/>
        <v>0.9</v>
      </c>
      <c r="J88" s="62">
        <f t="shared" si="32"/>
        <v>1.22</v>
      </c>
    </row>
    <row r="89" spans="1:10" ht="13" customHeight="1" x14ac:dyDescent="0.2">
      <c r="A89" s="512"/>
      <c r="B89" s="510"/>
      <c r="C89" s="63">
        <f t="shared" si="29"/>
        <v>8</v>
      </c>
      <c r="D89" s="64">
        <v>9</v>
      </c>
      <c r="E89" s="65">
        <v>1.6</v>
      </c>
      <c r="F89" s="65">
        <v>0.33</v>
      </c>
      <c r="G89" s="66">
        <v>0.32</v>
      </c>
      <c r="H89" s="67">
        <f t="shared" si="30"/>
        <v>0.16</v>
      </c>
      <c r="I89" s="65">
        <f t="shared" si="31"/>
        <v>0.95000000000000007</v>
      </c>
      <c r="J89" s="68">
        <f t="shared" si="32"/>
        <v>1.27</v>
      </c>
    </row>
    <row r="90" spans="1:10" ht="13" customHeight="1" x14ac:dyDescent="0.2">
      <c r="A90" s="512"/>
      <c r="B90" s="510"/>
      <c r="C90" s="63">
        <f t="shared" si="29"/>
        <v>9</v>
      </c>
      <c r="D90" s="64">
        <v>10</v>
      </c>
      <c r="E90" s="65">
        <v>1.7</v>
      </c>
      <c r="F90" s="65">
        <v>0.33</v>
      </c>
      <c r="G90" s="66">
        <v>0.32</v>
      </c>
      <c r="H90" s="67">
        <f t="shared" si="30"/>
        <v>0.16</v>
      </c>
      <c r="I90" s="65">
        <f t="shared" si="31"/>
        <v>1.0499999999999998</v>
      </c>
      <c r="J90" s="68">
        <f t="shared" si="32"/>
        <v>1.3699999999999999</v>
      </c>
    </row>
    <row r="91" spans="1:10" ht="13" customHeight="1" x14ac:dyDescent="0.2">
      <c r="A91" s="512"/>
      <c r="B91" s="510"/>
      <c r="C91" s="63">
        <f t="shared" si="29"/>
        <v>10</v>
      </c>
      <c r="D91" s="64">
        <v>11</v>
      </c>
      <c r="E91" s="65">
        <v>1.8</v>
      </c>
      <c r="F91" s="65">
        <v>0.33</v>
      </c>
      <c r="G91" s="66">
        <v>0.32</v>
      </c>
      <c r="H91" s="67">
        <f t="shared" si="30"/>
        <v>0.16</v>
      </c>
      <c r="I91" s="65">
        <f t="shared" si="31"/>
        <v>1.1499999999999999</v>
      </c>
      <c r="J91" s="68">
        <f t="shared" si="32"/>
        <v>1.47</v>
      </c>
    </row>
    <row r="92" spans="1:10" ht="13" customHeight="1" x14ac:dyDescent="0.2">
      <c r="A92" s="512"/>
      <c r="B92" s="510"/>
      <c r="C92" s="63">
        <f t="shared" si="29"/>
        <v>11</v>
      </c>
      <c r="D92" s="64">
        <v>13</v>
      </c>
      <c r="E92" s="65">
        <v>1.9</v>
      </c>
      <c r="F92" s="65">
        <v>0.33</v>
      </c>
      <c r="G92" s="66">
        <v>0.32</v>
      </c>
      <c r="H92" s="67">
        <f t="shared" si="30"/>
        <v>0.16</v>
      </c>
      <c r="I92" s="65">
        <f t="shared" si="31"/>
        <v>1.25</v>
      </c>
      <c r="J92" s="68">
        <f t="shared" si="32"/>
        <v>1.5699999999999998</v>
      </c>
    </row>
    <row r="93" spans="1:10" ht="13" customHeight="1" x14ac:dyDescent="0.2">
      <c r="A93" s="513"/>
      <c r="B93" s="499"/>
      <c r="C93" s="63">
        <f t="shared" si="29"/>
        <v>13</v>
      </c>
      <c r="D93" s="64">
        <v>14</v>
      </c>
      <c r="E93" s="65">
        <v>2</v>
      </c>
      <c r="F93" s="65">
        <v>0.33</v>
      </c>
      <c r="G93" s="66">
        <v>0.32</v>
      </c>
      <c r="H93" s="67">
        <f t="shared" si="30"/>
        <v>0.16</v>
      </c>
      <c r="I93" s="65">
        <f t="shared" si="31"/>
        <v>1.35</v>
      </c>
      <c r="J93" s="68">
        <f t="shared" si="32"/>
        <v>1.67</v>
      </c>
    </row>
    <row r="94" spans="1:10" ht="13" customHeight="1" x14ac:dyDescent="0.2">
      <c r="A94" s="513"/>
      <c r="B94" s="499"/>
      <c r="C94" s="63">
        <f t="shared" si="29"/>
        <v>14</v>
      </c>
      <c r="D94" s="64">
        <v>15</v>
      </c>
      <c r="E94" s="65">
        <v>2.1</v>
      </c>
      <c r="F94" s="65">
        <v>0.33</v>
      </c>
      <c r="G94" s="66">
        <v>0.32</v>
      </c>
      <c r="H94" s="67">
        <f t="shared" si="30"/>
        <v>0.16</v>
      </c>
      <c r="I94" s="65">
        <f t="shared" si="31"/>
        <v>1.4500000000000002</v>
      </c>
      <c r="J94" s="68">
        <f t="shared" si="32"/>
        <v>1.77</v>
      </c>
    </row>
    <row r="95" spans="1:10" ht="13" customHeight="1" x14ac:dyDescent="0.2">
      <c r="A95" s="513"/>
      <c r="B95" s="499"/>
      <c r="C95" s="63">
        <f t="shared" si="29"/>
        <v>15</v>
      </c>
      <c r="D95" s="64">
        <v>17</v>
      </c>
      <c r="E95" s="65">
        <v>2.2000000000000002</v>
      </c>
      <c r="F95" s="65">
        <v>0.33</v>
      </c>
      <c r="G95" s="66">
        <v>0.32</v>
      </c>
      <c r="H95" s="67">
        <f t="shared" si="30"/>
        <v>0.16</v>
      </c>
      <c r="I95" s="65">
        <f t="shared" si="31"/>
        <v>1.5500000000000003</v>
      </c>
      <c r="J95" s="68">
        <f t="shared" si="32"/>
        <v>1.87</v>
      </c>
    </row>
    <row r="96" spans="1:10" ht="13" customHeight="1" thickBot="1" x14ac:dyDescent="0.25">
      <c r="A96" s="514"/>
      <c r="B96" s="500"/>
      <c r="C96" s="69">
        <f t="shared" si="29"/>
        <v>17</v>
      </c>
      <c r="D96" s="70">
        <v>25</v>
      </c>
      <c r="E96" s="71">
        <v>2.25</v>
      </c>
      <c r="F96" s="71">
        <v>0.33</v>
      </c>
      <c r="G96" s="72">
        <v>0.32</v>
      </c>
      <c r="H96" s="73">
        <f t="shared" si="30"/>
        <v>0.16</v>
      </c>
      <c r="I96" s="71">
        <f t="shared" si="31"/>
        <v>1.6</v>
      </c>
      <c r="J96" s="74">
        <f t="shared" si="32"/>
        <v>1.92</v>
      </c>
    </row>
    <row r="97" spans="1:10" ht="12" customHeight="1" x14ac:dyDescent="0.2">
      <c r="A97" s="511" t="s">
        <v>28</v>
      </c>
      <c r="B97" s="497" t="s">
        <v>29</v>
      </c>
      <c r="C97" s="57" t="str">
        <f t="shared" ref="C97:C106" si="33">IF(D96=25,"",D96)</f>
        <v/>
      </c>
      <c r="D97" s="58">
        <v>9</v>
      </c>
      <c r="E97" s="59">
        <v>1.55</v>
      </c>
      <c r="F97" s="59">
        <v>0.33</v>
      </c>
      <c r="G97" s="60">
        <v>0.32</v>
      </c>
      <c r="H97" s="61">
        <f t="shared" ref="H97:H106" si="34">G97/2</f>
        <v>0.16</v>
      </c>
      <c r="I97" s="59">
        <f t="shared" ref="I97:I106" si="35">E97-(F97+G97)</f>
        <v>0.9</v>
      </c>
      <c r="J97" s="62">
        <f t="shared" ref="J97:J106" si="36">E97-F97</f>
        <v>1.22</v>
      </c>
    </row>
    <row r="98" spans="1:10" ht="12" customHeight="1" x14ac:dyDescent="0.2">
      <c r="A98" s="512"/>
      <c r="B98" s="510"/>
      <c r="C98" s="63">
        <f t="shared" si="33"/>
        <v>9</v>
      </c>
      <c r="D98" s="64">
        <v>10</v>
      </c>
      <c r="E98" s="65">
        <v>1.6</v>
      </c>
      <c r="F98" s="65">
        <v>0.33</v>
      </c>
      <c r="G98" s="66">
        <v>0.32</v>
      </c>
      <c r="H98" s="67">
        <f t="shared" si="34"/>
        <v>0.16</v>
      </c>
      <c r="I98" s="65">
        <f t="shared" si="35"/>
        <v>0.95000000000000007</v>
      </c>
      <c r="J98" s="68">
        <f t="shared" si="36"/>
        <v>1.27</v>
      </c>
    </row>
    <row r="99" spans="1:10" ht="12" customHeight="1" x14ac:dyDescent="0.2">
      <c r="A99" s="512"/>
      <c r="B99" s="510"/>
      <c r="C99" s="63">
        <f t="shared" si="33"/>
        <v>10</v>
      </c>
      <c r="D99" s="64">
        <v>11</v>
      </c>
      <c r="E99" s="65">
        <v>1.7</v>
      </c>
      <c r="F99" s="65">
        <v>0.33</v>
      </c>
      <c r="G99" s="66">
        <v>0.32</v>
      </c>
      <c r="H99" s="67">
        <f t="shared" si="34"/>
        <v>0.16</v>
      </c>
      <c r="I99" s="65">
        <f t="shared" si="35"/>
        <v>1.0499999999999998</v>
      </c>
      <c r="J99" s="68">
        <f t="shared" si="36"/>
        <v>1.3699999999999999</v>
      </c>
    </row>
    <row r="100" spans="1:10" ht="12" customHeight="1" x14ac:dyDescent="0.2">
      <c r="A100" s="512"/>
      <c r="B100" s="510"/>
      <c r="C100" s="63">
        <f t="shared" si="33"/>
        <v>11</v>
      </c>
      <c r="D100" s="64">
        <v>12</v>
      </c>
      <c r="E100" s="65">
        <v>1.8</v>
      </c>
      <c r="F100" s="65">
        <v>0.33</v>
      </c>
      <c r="G100" s="66">
        <v>0.32</v>
      </c>
      <c r="H100" s="67">
        <f t="shared" si="34"/>
        <v>0.16</v>
      </c>
      <c r="I100" s="65">
        <f t="shared" si="35"/>
        <v>1.1499999999999999</v>
      </c>
      <c r="J100" s="68">
        <f t="shared" si="36"/>
        <v>1.47</v>
      </c>
    </row>
    <row r="101" spans="1:10" ht="12" customHeight="1" x14ac:dyDescent="0.2">
      <c r="A101" s="512"/>
      <c r="B101" s="510"/>
      <c r="C101" s="63">
        <f t="shared" si="33"/>
        <v>12</v>
      </c>
      <c r="D101" s="64">
        <v>13</v>
      </c>
      <c r="E101" s="65">
        <v>1.9</v>
      </c>
      <c r="F101" s="65">
        <v>0.33</v>
      </c>
      <c r="G101" s="66">
        <v>0.32</v>
      </c>
      <c r="H101" s="67">
        <f t="shared" si="34"/>
        <v>0.16</v>
      </c>
      <c r="I101" s="65">
        <f t="shared" si="35"/>
        <v>1.25</v>
      </c>
      <c r="J101" s="68">
        <f t="shared" si="36"/>
        <v>1.5699999999999998</v>
      </c>
    </row>
    <row r="102" spans="1:10" ht="12" customHeight="1" x14ac:dyDescent="0.2">
      <c r="A102" s="513"/>
      <c r="B102" s="499"/>
      <c r="C102" s="63">
        <f t="shared" si="33"/>
        <v>13</v>
      </c>
      <c r="D102" s="64">
        <v>14</v>
      </c>
      <c r="E102" s="65">
        <v>2</v>
      </c>
      <c r="F102" s="65">
        <v>0.33</v>
      </c>
      <c r="G102" s="66">
        <v>0.32</v>
      </c>
      <c r="H102" s="67">
        <f t="shared" si="34"/>
        <v>0.16</v>
      </c>
      <c r="I102" s="65">
        <f t="shared" si="35"/>
        <v>1.35</v>
      </c>
      <c r="J102" s="68">
        <f t="shared" si="36"/>
        <v>1.67</v>
      </c>
    </row>
    <row r="103" spans="1:10" ht="12" customHeight="1" x14ac:dyDescent="0.2">
      <c r="A103" s="513"/>
      <c r="B103" s="499"/>
      <c r="C103" s="63">
        <f t="shared" si="33"/>
        <v>14</v>
      </c>
      <c r="D103" s="64">
        <v>16</v>
      </c>
      <c r="E103" s="65">
        <v>2.1</v>
      </c>
      <c r="F103" s="65">
        <v>0.33</v>
      </c>
      <c r="G103" s="66">
        <v>0.32</v>
      </c>
      <c r="H103" s="67">
        <f t="shared" si="34"/>
        <v>0.16</v>
      </c>
      <c r="I103" s="65">
        <f t="shared" si="35"/>
        <v>1.4500000000000002</v>
      </c>
      <c r="J103" s="68">
        <f t="shared" si="36"/>
        <v>1.77</v>
      </c>
    </row>
    <row r="104" spans="1:10" ht="12" customHeight="1" x14ac:dyDescent="0.2">
      <c r="A104" s="513"/>
      <c r="B104" s="499"/>
      <c r="C104" s="63">
        <f t="shared" si="33"/>
        <v>16</v>
      </c>
      <c r="D104" s="64">
        <v>18</v>
      </c>
      <c r="E104" s="65">
        <v>2.2000000000000002</v>
      </c>
      <c r="F104" s="65">
        <v>0.33</v>
      </c>
      <c r="G104" s="66">
        <v>0.32</v>
      </c>
      <c r="H104" s="67">
        <f t="shared" si="34"/>
        <v>0.16</v>
      </c>
      <c r="I104" s="65">
        <f t="shared" si="35"/>
        <v>1.5500000000000003</v>
      </c>
      <c r="J104" s="68">
        <f t="shared" si="36"/>
        <v>1.87</v>
      </c>
    </row>
    <row r="105" spans="1:10" ht="12" customHeight="1" thickBot="1" x14ac:dyDescent="0.25">
      <c r="A105" s="514"/>
      <c r="B105" s="500"/>
      <c r="C105" s="69">
        <f t="shared" si="33"/>
        <v>18</v>
      </c>
      <c r="D105" s="70">
        <v>25</v>
      </c>
      <c r="E105" s="71">
        <v>2.25</v>
      </c>
      <c r="F105" s="71">
        <v>0.33</v>
      </c>
      <c r="G105" s="72">
        <v>0.32</v>
      </c>
      <c r="H105" s="73">
        <f t="shared" si="34"/>
        <v>0.16</v>
      </c>
      <c r="I105" s="71">
        <f t="shared" si="35"/>
        <v>1.6</v>
      </c>
      <c r="J105" s="74">
        <f t="shared" si="36"/>
        <v>1.92</v>
      </c>
    </row>
    <row r="106" spans="1:10" ht="12" customHeight="1" x14ac:dyDescent="0.2">
      <c r="A106" s="511" t="s">
        <v>264</v>
      </c>
      <c r="B106" s="497" t="s">
        <v>29</v>
      </c>
      <c r="C106" s="57" t="str">
        <f t="shared" si="33"/>
        <v/>
      </c>
      <c r="D106" s="58">
        <v>8</v>
      </c>
      <c r="E106" s="59">
        <v>1.55</v>
      </c>
      <c r="F106" s="59">
        <v>0.33</v>
      </c>
      <c r="G106" s="60">
        <v>0.32</v>
      </c>
      <c r="H106" s="61">
        <f t="shared" si="34"/>
        <v>0.16</v>
      </c>
      <c r="I106" s="59">
        <f t="shared" si="35"/>
        <v>0.9</v>
      </c>
      <c r="J106" s="62">
        <f t="shared" si="36"/>
        <v>1.22</v>
      </c>
    </row>
    <row r="107" spans="1:10" ht="12" customHeight="1" x14ac:dyDescent="0.2">
      <c r="A107" s="512"/>
      <c r="B107" s="510"/>
      <c r="C107" s="63">
        <f t="shared" ref="C107:C116" si="37">IF(D106=25,"",D106)</f>
        <v>8</v>
      </c>
      <c r="D107" s="64">
        <v>9</v>
      </c>
      <c r="E107" s="65">
        <v>1.6</v>
      </c>
      <c r="F107" s="65">
        <v>0.33</v>
      </c>
      <c r="G107" s="66">
        <v>0.32</v>
      </c>
      <c r="H107" s="67">
        <f t="shared" ref="H107:H116" si="38">G107/2</f>
        <v>0.16</v>
      </c>
      <c r="I107" s="65">
        <f t="shared" ref="I107:I116" si="39">E107-(F107+G107)</f>
        <v>0.95000000000000007</v>
      </c>
      <c r="J107" s="68">
        <f t="shared" ref="J107:J116" si="40">E107-F107</f>
        <v>1.27</v>
      </c>
    </row>
    <row r="108" spans="1:10" ht="12" customHeight="1" x14ac:dyDescent="0.2">
      <c r="A108" s="512"/>
      <c r="B108" s="510"/>
      <c r="C108" s="63">
        <f t="shared" si="37"/>
        <v>9</v>
      </c>
      <c r="D108" s="64">
        <v>10</v>
      </c>
      <c r="E108" s="65">
        <v>1.7</v>
      </c>
      <c r="F108" s="65">
        <v>0.33</v>
      </c>
      <c r="G108" s="66">
        <v>0.32</v>
      </c>
      <c r="H108" s="67">
        <f t="shared" si="38"/>
        <v>0.16</v>
      </c>
      <c r="I108" s="65">
        <f t="shared" si="39"/>
        <v>1.0499999999999998</v>
      </c>
      <c r="J108" s="68">
        <f t="shared" si="40"/>
        <v>1.3699999999999999</v>
      </c>
    </row>
    <row r="109" spans="1:10" ht="12" customHeight="1" x14ac:dyDescent="0.2">
      <c r="A109" s="512"/>
      <c r="B109" s="510"/>
      <c r="C109" s="63">
        <f t="shared" si="37"/>
        <v>10</v>
      </c>
      <c r="D109" s="64">
        <v>11</v>
      </c>
      <c r="E109" s="65">
        <v>1.8</v>
      </c>
      <c r="F109" s="65">
        <v>0.33</v>
      </c>
      <c r="G109" s="66">
        <v>0.32</v>
      </c>
      <c r="H109" s="67">
        <f t="shared" si="38"/>
        <v>0.16</v>
      </c>
      <c r="I109" s="65">
        <f t="shared" si="39"/>
        <v>1.1499999999999999</v>
      </c>
      <c r="J109" s="68">
        <f t="shared" si="40"/>
        <v>1.47</v>
      </c>
    </row>
    <row r="110" spans="1:10" ht="12" customHeight="1" x14ac:dyDescent="0.2">
      <c r="A110" s="512"/>
      <c r="B110" s="510"/>
      <c r="C110" s="63">
        <f t="shared" si="37"/>
        <v>11</v>
      </c>
      <c r="D110" s="64">
        <v>13</v>
      </c>
      <c r="E110" s="65">
        <v>1.9</v>
      </c>
      <c r="F110" s="65">
        <v>0.33</v>
      </c>
      <c r="G110" s="66">
        <v>0.32</v>
      </c>
      <c r="H110" s="67">
        <f t="shared" si="38"/>
        <v>0.16</v>
      </c>
      <c r="I110" s="65">
        <f t="shared" si="39"/>
        <v>1.25</v>
      </c>
      <c r="J110" s="68">
        <f t="shared" si="40"/>
        <v>1.5699999999999998</v>
      </c>
    </row>
    <row r="111" spans="1:10" ht="12" customHeight="1" x14ac:dyDescent="0.2">
      <c r="A111" s="513"/>
      <c r="B111" s="499"/>
      <c r="C111" s="63">
        <f t="shared" si="37"/>
        <v>13</v>
      </c>
      <c r="D111" s="64">
        <v>14</v>
      </c>
      <c r="E111" s="65">
        <v>2</v>
      </c>
      <c r="F111" s="65">
        <v>0.33</v>
      </c>
      <c r="G111" s="66">
        <v>0.32</v>
      </c>
      <c r="H111" s="67">
        <f t="shared" si="38"/>
        <v>0.16</v>
      </c>
      <c r="I111" s="65">
        <f t="shared" si="39"/>
        <v>1.35</v>
      </c>
      <c r="J111" s="68">
        <f t="shared" si="40"/>
        <v>1.67</v>
      </c>
    </row>
    <row r="112" spans="1:10" ht="12" customHeight="1" x14ac:dyDescent="0.2">
      <c r="A112" s="513"/>
      <c r="B112" s="499"/>
      <c r="C112" s="63">
        <f t="shared" si="37"/>
        <v>14</v>
      </c>
      <c r="D112" s="64">
        <v>16</v>
      </c>
      <c r="E112" s="65">
        <v>2.1</v>
      </c>
      <c r="F112" s="65">
        <v>0.33</v>
      </c>
      <c r="G112" s="66">
        <v>0.32</v>
      </c>
      <c r="H112" s="67">
        <f t="shared" si="38"/>
        <v>0.16</v>
      </c>
      <c r="I112" s="65">
        <f t="shared" si="39"/>
        <v>1.4500000000000002</v>
      </c>
      <c r="J112" s="68">
        <f t="shared" si="40"/>
        <v>1.77</v>
      </c>
    </row>
    <row r="113" spans="1:10" ht="12" customHeight="1" x14ac:dyDescent="0.2">
      <c r="A113" s="513"/>
      <c r="B113" s="499"/>
      <c r="C113" s="63">
        <f t="shared" si="37"/>
        <v>16</v>
      </c>
      <c r="D113" s="64">
        <v>17</v>
      </c>
      <c r="E113" s="65">
        <v>2.2000000000000002</v>
      </c>
      <c r="F113" s="65">
        <v>0.33</v>
      </c>
      <c r="G113" s="66">
        <v>0.32</v>
      </c>
      <c r="H113" s="67">
        <f t="shared" si="38"/>
        <v>0.16</v>
      </c>
      <c r="I113" s="65">
        <f t="shared" si="39"/>
        <v>1.5500000000000003</v>
      </c>
      <c r="J113" s="68">
        <f t="shared" si="40"/>
        <v>1.87</v>
      </c>
    </row>
    <row r="114" spans="1:10" ht="12" customHeight="1" thickBot="1" x14ac:dyDescent="0.25">
      <c r="A114" s="514"/>
      <c r="B114" s="500"/>
      <c r="C114" s="69">
        <f t="shared" si="37"/>
        <v>17</v>
      </c>
      <c r="D114" s="70">
        <v>25</v>
      </c>
      <c r="E114" s="71">
        <v>2.25</v>
      </c>
      <c r="F114" s="71">
        <v>0.33</v>
      </c>
      <c r="G114" s="72">
        <v>0.32</v>
      </c>
      <c r="H114" s="73">
        <f t="shared" si="38"/>
        <v>0.16</v>
      </c>
      <c r="I114" s="71">
        <f t="shared" si="39"/>
        <v>1.6</v>
      </c>
      <c r="J114" s="74">
        <f t="shared" si="40"/>
        <v>1.92</v>
      </c>
    </row>
    <row r="115" spans="1:10" ht="13" customHeight="1" x14ac:dyDescent="0.2">
      <c r="A115" s="511" t="s">
        <v>207</v>
      </c>
      <c r="B115" s="497" t="s">
        <v>29</v>
      </c>
      <c r="C115" s="57" t="str">
        <f t="shared" si="37"/>
        <v/>
      </c>
      <c r="D115" s="58">
        <v>10</v>
      </c>
      <c r="E115" s="59">
        <v>1.7</v>
      </c>
      <c r="F115" s="59">
        <v>0.33</v>
      </c>
      <c r="G115" s="60">
        <v>0.32</v>
      </c>
      <c r="H115" s="61">
        <f t="shared" si="38"/>
        <v>0.16</v>
      </c>
      <c r="I115" s="59">
        <f t="shared" si="39"/>
        <v>1.0499999999999998</v>
      </c>
      <c r="J115" s="62">
        <f t="shared" si="40"/>
        <v>1.3699999999999999</v>
      </c>
    </row>
    <row r="116" spans="1:10" ht="13" customHeight="1" x14ac:dyDescent="0.2">
      <c r="A116" s="512"/>
      <c r="B116" s="510"/>
      <c r="C116" s="63">
        <f t="shared" si="37"/>
        <v>10</v>
      </c>
      <c r="D116" s="64">
        <v>11</v>
      </c>
      <c r="E116" s="65">
        <v>1.8</v>
      </c>
      <c r="F116" s="65">
        <v>0.33</v>
      </c>
      <c r="G116" s="66">
        <v>0.32</v>
      </c>
      <c r="H116" s="67">
        <f t="shared" si="38"/>
        <v>0.16</v>
      </c>
      <c r="I116" s="65">
        <f t="shared" si="39"/>
        <v>1.1499999999999999</v>
      </c>
      <c r="J116" s="68">
        <f t="shared" si="40"/>
        <v>1.47</v>
      </c>
    </row>
    <row r="117" spans="1:10" ht="13" customHeight="1" x14ac:dyDescent="0.2">
      <c r="A117" s="512"/>
      <c r="B117" s="510"/>
      <c r="C117" s="63">
        <f t="shared" ref="C117:C128" si="41">IF(D116=25,"",D116)</f>
        <v>11</v>
      </c>
      <c r="D117" s="64">
        <v>13</v>
      </c>
      <c r="E117" s="65">
        <v>1.9</v>
      </c>
      <c r="F117" s="65">
        <v>0.33</v>
      </c>
      <c r="G117" s="66">
        <v>0.32</v>
      </c>
      <c r="H117" s="67">
        <f t="shared" ref="H117:H128" si="42">G117/2</f>
        <v>0.16</v>
      </c>
      <c r="I117" s="65">
        <f t="shared" ref="I117:I128" si="43">E117-(F117+G117)</f>
        <v>1.25</v>
      </c>
      <c r="J117" s="68">
        <f t="shared" ref="J117:J128" si="44">E117-F117</f>
        <v>1.5699999999999998</v>
      </c>
    </row>
    <row r="118" spans="1:10" ht="13" customHeight="1" x14ac:dyDescent="0.2">
      <c r="A118" s="512"/>
      <c r="B118" s="510"/>
      <c r="C118" s="63">
        <f t="shared" si="41"/>
        <v>13</v>
      </c>
      <c r="D118" s="64">
        <v>14</v>
      </c>
      <c r="E118" s="65">
        <v>2</v>
      </c>
      <c r="F118" s="65">
        <v>0.33</v>
      </c>
      <c r="G118" s="66">
        <v>0.32</v>
      </c>
      <c r="H118" s="67">
        <f t="shared" si="42"/>
        <v>0.16</v>
      </c>
      <c r="I118" s="65">
        <f t="shared" si="43"/>
        <v>1.35</v>
      </c>
      <c r="J118" s="68">
        <f t="shared" si="44"/>
        <v>1.67</v>
      </c>
    </row>
    <row r="119" spans="1:10" ht="13" customHeight="1" x14ac:dyDescent="0.2">
      <c r="A119" s="512"/>
      <c r="B119" s="510"/>
      <c r="C119" s="63">
        <f t="shared" si="41"/>
        <v>14</v>
      </c>
      <c r="D119" s="64">
        <v>16</v>
      </c>
      <c r="E119" s="65">
        <v>2.1</v>
      </c>
      <c r="F119" s="65">
        <v>0.33</v>
      </c>
      <c r="G119" s="66">
        <v>0.32</v>
      </c>
      <c r="H119" s="67">
        <f t="shared" si="42"/>
        <v>0.16</v>
      </c>
      <c r="I119" s="65">
        <f t="shared" si="43"/>
        <v>1.4500000000000002</v>
      </c>
      <c r="J119" s="68">
        <f t="shared" si="44"/>
        <v>1.77</v>
      </c>
    </row>
    <row r="120" spans="1:10" ht="13" customHeight="1" x14ac:dyDescent="0.2">
      <c r="A120" s="513"/>
      <c r="B120" s="499"/>
      <c r="C120" s="63">
        <f t="shared" si="41"/>
        <v>16</v>
      </c>
      <c r="D120" s="64">
        <v>17</v>
      </c>
      <c r="E120" s="65">
        <v>2.2000000000000002</v>
      </c>
      <c r="F120" s="65">
        <v>0.33</v>
      </c>
      <c r="G120" s="66">
        <v>0.32</v>
      </c>
      <c r="H120" s="67">
        <f t="shared" si="42"/>
        <v>0.16</v>
      </c>
      <c r="I120" s="65">
        <f t="shared" si="43"/>
        <v>1.5500000000000003</v>
      </c>
      <c r="J120" s="68">
        <f t="shared" si="44"/>
        <v>1.87</v>
      </c>
    </row>
    <row r="121" spans="1:10" ht="13" customHeight="1" thickBot="1" x14ac:dyDescent="0.25">
      <c r="A121" s="514"/>
      <c r="B121" s="500"/>
      <c r="C121" s="69">
        <f t="shared" si="41"/>
        <v>17</v>
      </c>
      <c r="D121" s="70">
        <v>25</v>
      </c>
      <c r="E121" s="71">
        <v>2.25</v>
      </c>
      <c r="F121" s="71">
        <v>0.33</v>
      </c>
      <c r="G121" s="72">
        <v>0.32</v>
      </c>
      <c r="H121" s="73">
        <f t="shared" si="42"/>
        <v>0.16</v>
      </c>
      <c r="I121" s="71">
        <f t="shared" si="43"/>
        <v>1.6</v>
      </c>
      <c r="J121" s="74">
        <f t="shared" si="44"/>
        <v>1.92</v>
      </c>
    </row>
    <row r="122" spans="1:10" ht="13" customHeight="1" x14ac:dyDescent="0.2">
      <c r="A122" s="511" t="s">
        <v>242</v>
      </c>
      <c r="B122" s="497" t="s">
        <v>29</v>
      </c>
      <c r="C122" s="57" t="str">
        <f t="shared" si="41"/>
        <v/>
      </c>
      <c r="D122" s="58">
        <v>10</v>
      </c>
      <c r="E122" s="59">
        <v>1.7</v>
      </c>
      <c r="F122" s="59">
        <v>0.33</v>
      </c>
      <c r="G122" s="60">
        <v>0.32</v>
      </c>
      <c r="H122" s="61">
        <f t="shared" si="42"/>
        <v>0.16</v>
      </c>
      <c r="I122" s="59">
        <f t="shared" si="43"/>
        <v>1.0499999999999998</v>
      </c>
      <c r="J122" s="62">
        <f t="shared" si="44"/>
        <v>1.3699999999999999</v>
      </c>
    </row>
    <row r="123" spans="1:10" ht="13" customHeight="1" x14ac:dyDescent="0.2">
      <c r="A123" s="512"/>
      <c r="B123" s="510"/>
      <c r="C123" s="63">
        <f t="shared" si="41"/>
        <v>10</v>
      </c>
      <c r="D123" s="64">
        <v>12</v>
      </c>
      <c r="E123" s="65">
        <v>1.8</v>
      </c>
      <c r="F123" s="65">
        <v>0.33</v>
      </c>
      <c r="G123" s="66">
        <v>0.32</v>
      </c>
      <c r="H123" s="67">
        <f t="shared" si="42"/>
        <v>0.16</v>
      </c>
      <c r="I123" s="65">
        <f t="shared" si="43"/>
        <v>1.1499999999999999</v>
      </c>
      <c r="J123" s="68">
        <f t="shared" si="44"/>
        <v>1.47</v>
      </c>
    </row>
    <row r="124" spans="1:10" ht="13" customHeight="1" x14ac:dyDescent="0.2">
      <c r="A124" s="512"/>
      <c r="B124" s="510"/>
      <c r="C124" s="63">
        <f t="shared" si="41"/>
        <v>12</v>
      </c>
      <c r="D124" s="64">
        <v>13</v>
      </c>
      <c r="E124" s="65">
        <v>1.9</v>
      </c>
      <c r="F124" s="65">
        <v>0.33</v>
      </c>
      <c r="G124" s="66">
        <v>0.32</v>
      </c>
      <c r="H124" s="67">
        <f t="shared" si="42"/>
        <v>0.16</v>
      </c>
      <c r="I124" s="65">
        <f t="shared" si="43"/>
        <v>1.25</v>
      </c>
      <c r="J124" s="68">
        <f t="shared" si="44"/>
        <v>1.5699999999999998</v>
      </c>
    </row>
    <row r="125" spans="1:10" ht="13" customHeight="1" x14ac:dyDescent="0.2">
      <c r="A125" s="512"/>
      <c r="B125" s="510"/>
      <c r="C125" s="63">
        <f t="shared" si="41"/>
        <v>13</v>
      </c>
      <c r="D125" s="64">
        <v>14</v>
      </c>
      <c r="E125" s="65">
        <v>2</v>
      </c>
      <c r="F125" s="65">
        <v>0.33</v>
      </c>
      <c r="G125" s="66">
        <v>0.32</v>
      </c>
      <c r="H125" s="67">
        <f t="shared" si="42"/>
        <v>0.16</v>
      </c>
      <c r="I125" s="65">
        <f t="shared" si="43"/>
        <v>1.35</v>
      </c>
      <c r="J125" s="68">
        <f t="shared" si="44"/>
        <v>1.67</v>
      </c>
    </row>
    <row r="126" spans="1:10" ht="13" customHeight="1" x14ac:dyDescent="0.2">
      <c r="A126" s="512"/>
      <c r="B126" s="510"/>
      <c r="C126" s="63">
        <f t="shared" si="41"/>
        <v>14</v>
      </c>
      <c r="D126" s="64">
        <v>16</v>
      </c>
      <c r="E126" s="65">
        <v>2.1</v>
      </c>
      <c r="F126" s="65">
        <v>0.33</v>
      </c>
      <c r="G126" s="66">
        <v>0.32</v>
      </c>
      <c r="H126" s="67">
        <f t="shared" si="42"/>
        <v>0.16</v>
      </c>
      <c r="I126" s="65">
        <f t="shared" si="43"/>
        <v>1.4500000000000002</v>
      </c>
      <c r="J126" s="68">
        <f t="shared" si="44"/>
        <v>1.77</v>
      </c>
    </row>
    <row r="127" spans="1:10" ht="13" customHeight="1" x14ac:dyDescent="0.2">
      <c r="A127" s="513"/>
      <c r="B127" s="499"/>
      <c r="C127" s="63">
        <f t="shared" si="41"/>
        <v>16</v>
      </c>
      <c r="D127" s="64">
        <v>18</v>
      </c>
      <c r="E127" s="65">
        <v>2.2000000000000002</v>
      </c>
      <c r="F127" s="65">
        <v>0.33</v>
      </c>
      <c r="G127" s="66">
        <v>0.32</v>
      </c>
      <c r="H127" s="67">
        <f t="shared" si="42"/>
        <v>0.16</v>
      </c>
      <c r="I127" s="65">
        <f t="shared" si="43"/>
        <v>1.5500000000000003</v>
      </c>
      <c r="J127" s="68">
        <f t="shared" si="44"/>
        <v>1.87</v>
      </c>
    </row>
    <row r="128" spans="1:10" ht="13" customHeight="1" thickBot="1" x14ac:dyDescent="0.25">
      <c r="A128" s="514"/>
      <c r="B128" s="500"/>
      <c r="C128" s="69">
        <f t="shared" si="41"/>
        <v>18</v>
      </c>
      <c r="D128" s="70">
        <v>25</v>
      </c>
      <c r="E128" s="71">
        <v>2.25</v>
      </c>
      <c r="F128" s="71">
        <v>0.33</v>
      </c>
      <c r="G128" s="72">
        <v>0.32</v>
      </c>
      <c r="H128" s="73">
        <f t="shared" si="42"/>
        <v>0.16</v>
      </c>
      <c r="I128" s="71">
        <f t="shared" si="43"/>
        <v>1.6</v>
      </c>
      <c r="J128" s="74">
        <f t="shared" si="44"/>
        <v>1.92</v>
      </c>
    </row>
    <row r="129" spans="1:10" ht="13" customHeight="1" x14ac:dyDescent="0.2">
      <c r="A129" s="511" t="s">
        <v>63</v>
      </c>
      <c r="B129" s="497" t="s">
        <v>29</v>
      </c>
      <c r="C129" s="57" t="str">
        <f t="shared" ref="C129:C138" si="45">IF(D128=25,"",D128)</f>
        <v/>
      </c>
      <c r="D129" s="58">
        <v>12</v>
      </c>
      <c r="E129" s="59">
        <v>1.85</v>
      </c>
      <c r="F129" s="59">
        <v>0.33</v>
      </c>
      <c r="G129" s="60">
        <v>0.32</v>
      </c>
      <c r="H129" s="61">
        <f t="shared" ref="H129:H138" si="46">G129/2</f>
        <v>0.16</v>
      </c>
      <c r="I129" s="59">
        <f t="shared" ref="I129:I138" si="47">E129-(F129+G129)</f>
        <v>1.2000000000000002</v>
      </c>
      <c r="J129" s="62">
        <f t="shared" ref="J129:J138" si="48">E129-F129</f>
        <v>1.52</v>
      </c>
    </row>
    <row r="130" spans="1:10" ht="13" customHeight="1" x14ac:dyDescent="0.2">
      <c r="A130" s="512"/>
      <c r="B130" s="510"/>
      <c r="C130" s="63">
        <f t="shared" si="45"/>
        <v>12</v>
      </c>
      <c r="D130" s="64">
        <v>13</v>
      </c>
      <c r="E130" s="65">
        <v>1.9</v>
      </c>
      <c r="F130" s="65">
        <v>0.33</v>
      </c>
      <c r="G130" s="66">
        <v>0.32</v>
      </c>
      <c r="H130" s="67">
        <f t="shared" si="46"/>
        <v>0.16</v>
      </c>
      <c r="I130" s="65">
        <f t="shared" si="47"/>
        <v>1.25</v>
      </c>
      <c r="J130" s="68">
        <f t="shared" si="48"/>
        <v>1.5699999999999998</v>
      </c>
    </row>
    <row r="131" spans="1:10" ht="13" customHeight="1" x14ac:dyDescent="0.2">
      <c r="A131" s="512"/>
      <c r="B131" s="510"/>
      <c r="C131" s="63">
        <f t="shared" si="45"/>
        <v>13</v>
      </c>
      <c r="D131" s="64">
        <v>14</v>
      </c>
      <c r="E131" s="65">
        <v>2</v>
      </c>
      <c r="F131" s="65">
        <v>0.33</v>
      </c>
      <c r="G131" s="66">
        <v>0.32</v>
      </c>
      <c r="H131" s="67">
        <f t="shared" si="46"/>
        <v>0.16</v>
      </c>
      <c r="I131" s="65">
        <f t="shared" si="47"/>
        <v>1.35</v>
      </c>
      <c r="J131" s="68">
        <f t="shared" si="48"/>
        <v>1.67</v>
      </c>
    </row>
    <row r="132" spans="1:10" ht="13" customHeight="1" x14ac:dyDescent="0.2">
      <c r="A132" s="512"/>
      <c r="B132" s="510"/>
      <c r="C132" s="63">
        <f t="shared" si="45"/>
        <v>14</v>
      </c>
      <c r="D132" s="64">
        <v>16</v>
      </c>
      <c r="E132" s="65">
        <v>2.1</v>
      </c>
      <c r="F132" s="65">
        <v>0.33</v>
      </c>
      <c r="G132" s="66">
        <v>0.32</v>
      </c>
      <c r="H132" s="67">
        <f t="shared" si="46"/>
        <v>0.16</v>
      </c>
      <c r="I132" s="65">
        <f t="shared" si="47"/>
        <v>1.4500000000000002</v>
      </c>
      <c r="J132" s="68">
        <f t="shared" si="48"/>
        <v>1.77</v>
      </c>
    </row>
    <row r="133" spans="1:10" ht="13" customHeight="1" x14ac:dyDescent="0.2">
      <c r="A133" s="513"/>
      <c r="B133" s="499"/>
      <c r="C133" s="63">
        <f t="shared" si="45"/>
        <v>16</v>
      </c>
      <c r="D133" s="64">
        <v>18</v>
      </c>
      <c r="E133" s="65">
        <v>2.2000000000000002</v>
      </c>
      <c r="F133" s="65">
        <v>0.33</v>
      </c>
      <c r="G133" s="66">
        <v>0.32</v>
      </c>
      <c r="H133" s="67">
        <f t="shared" si="46"/>
        <v>0.16</v>
      </c>
      <c r="I133" s="65">
        <f t="shared" si="47"/>
        <v>1.5500000000000003</v>
      </c>
      <c r="J133" s="68">
        <f t="shared" si="48"/>
        <v>1.87</v>
      </c>
    </row>
    <row r="134" spans="1:10" ht="13" customHeight="1" thickBot="1" x14ac:dyDescent="0.25">
      <c r="A134" s="514"/>
      <c r="B134" s="500"/>
      <c r="C134" s="69">
        <f t="shared" si="45"/>
        <v>18</v>
      </c>
      <c r="D134" s="70">
        <v>25</v>
      </c>
      <c r="E134" s="71">
        <v>2.25</v>
      </c>
      <c r="F134" s="71">
        <v>0.33</v>
      </c>
      <c r="G134" s="72">
        <v>0.32</v>
      </c>
      <c r="H134" s="73">
        <f t="shared" si="46"/>
        <v>0.16</v>
      </c>
      <c r="I134" s="71">
        <f t="shared" si="47"/>
        <v>1.6</v>
      </c>
      <c r="J134" s="74">
        <f t="shared" si="48"/>
        <v>1.92</v>
      </c>
    </row>
    <row r="135" spans="1:10" ht="11.25" customHeight="1" x14ac:dyDescent="0.2">
      <c r="A135" s="511" t="s">
        <v>48</v>
      </c>
      <c r="B135" s="497" t="s">
        <v>29</v>
      </c>
      <c r="C135" s="57" t="str">
        <f t="shared" si="45"/>
        <v/>
      </c>
      <c r="D135" s="58">
        <v>9</v>
      </c>
      <c r="E135" s="59">
        <v>1.75</v>
      </c>
      <c r="F135" s="59">
        <v>0.28000000000000003</v>
      </c>
      <c r="G135" s="60">
        <v>0.27</v>
      </c>
      <c r="H135" s="61">
        <f t="shared" si="46"/>
        <v>0.13500000000000001</v>
      </c>
      <c r="I135" s="59">
        <f t="shared" si="47"/>
        <v>1.2</v>
      </c>
      <c r="J135" s="62">
        <f t="shared" si="48"/>
        <v>1.47</v>
      </c>
    </row>
    <row r="136" spans="1:10" ht="11.25" customHeight="1" x14ac:dyDescent="0.2">
      <c r="A136" s="512"/>
      <c r="B136" s="510"/>
      <c r="C136" s="63">
        <f t="shared" si="45"/>
        <v>9</v>
      </c>
      <c r="D136" s="64">
        <v>10</v>
      </c>
      <c r="E136" s="65">
        <v>1.8</v>
      </c>
      <c r="F136" s="65">
        <v>0.28000000000000003</v>
      </c>
      <c r="G136" s="66">
        <v>0.27</v>
      </c>
      <c r="H136" s="67">
        <f t="shared" si="46"/>
        <v>0.13500000000000001</v>
      </c>
      <c r="I136" s="65">
        <f t="shared" si="47"/>
        <v>1.25</v>
      </c>
      <c r="J136" s="68">
        <f t="shared" si="48"/>
        <v>1.52</v>
      </c>
    </row>
    <row r="137" spans="1:10" ht="11.25" customHeight="1" x14ac:dyDescent="0.2">
      <c r="A137" s="512"/>
      <c r="B137" s="510"/>
      <c r="C137" s="63">
        <f t="shared" si="45"/>
        <v>10</v>
      </c>
      <c r="D137" s="64">
        <v>12</v>
      </c>
      <c r="E137" s="65">
        <v>1.9</v>
      </c>
      <c r="F137" s="65">
        <v>0.28000000000000003</v>
      </c>
      <c r="G137" s="66">
        <v>0.27</v>
      </c>
      <c r="H137" s="67">
        <f t="shared" si="46"/>
        <v>0.13500000000000001</v>
      </c>
      <c r="I137" s="65">
        <f t="shared" si="47"/>
        <v>1.3499999999999999</v>
      </c>
      <c r="J137" s="68">
        <f t="shared" si="48"/>
        <v>1.6199999999999999</v>
      </c>
    </row>
    <row r="138" spans="1:10" ht="11.25" customHeight="1" x14ac:dyDescent="0.2">
      <c r="A138" s="512"/>
      <c r="B138" s="510"/>
      <c r="C138" s="63">
        <f t="shared" si="45"/>
        <v>12</v>
      </c>
      <c r="D138" s="64">
        <v>13</v>
      </c>
      <c r="E138" s="65">
        <v>2</v>
      </c>
      <c r="F138" s="65">
        <v>0.28000000000000003</v>
      </c>
      <c r="G138" s="66">
        <v>0.27</v>
      </c>
      <c r="H138" s="67">
        <f t="shared" si="46"/>
        <v>0.13500000000000001</v>
      </c>
      <c r="I138" s="65">
        <f t="shared" si="47"/>
        <v>1.45</v>
      </c>
      <c r="J138" s="68">
        <f t="shared" si="48"/>
        <v>1.72</v>
      </c>
    </row>
    <row r="139" spans="1:10" ht="11.25" customHeight="1" x14ac:dyDescent="0.2">
      <c r="A139" s="512"/>
      <c r="B139" s="510"/>
      <c r="C139" s="63">
        <f t="shared" ref="C139:C148" si="49">IF(D138=25,"",D138)</f>
        <v>13</v>
      </c>
      <c r="D139" s="64">
        <v>14</v>
      </c>
      <c r="E139" s="65">
        <v>2.1</v>
      </c>
      <c r="F139" s="65">
        <v>0.28000000000000003</v>
      </c>
      <c r="G139" s="66">
        <v>0.27</v>
      </c>
      <c r="H139" s="67">
        <f t="shared" ref="H139:H148" si="50">G139/2</f>
        <v>0.13500000000000001</v>
      </c>
      <c r="I139" s="65">
        <f t="shared" ref="I139:I148" si="51">E139-(F139+G139)</f>
        <v>1.55</v>
      </c>
      <c r="J139" s="68">
        <f t="shared" ref="J139:J148" si="52">E139-F139</f>
        <v>1.82</v>
      </c>
    </row>
    <row r="140" spans="1:10" ht="11.25" customHeight="1" x14ac:dyDescent="0.2">
      <c r="A140" s="513"/>
      <c r="B140" s="499"/>
      <c r="C140" s="63">
        <f t="shared" si="49"/>
        <v>14</v>
      </c>
      <c r="D140" s="64">
        <v>16</v>
      </c>
      <c r="E140" s="65">
        <v>2.2000000000000002</v>
      </c>
      <c r="F140" s="65">
        <v>0.28000000000000003</v>
      </c>
      <c r="G140" s="66">
        <v>0.27</v>
      </c>
      <c r="H140" s="67">
        <f t="shared" si="50"/>
        <v>0.13500000000000001</v>
      </c>
      <c r="I140" s="65">
        <f t="shared" si="51"/>
        <v>1.6500000000000001</v>
      </c>
      <c r="J140" s="68">
        <f t="shared" si="52"/>
        <v>1.9200000000000002</v>
      </c>
    </row>
    <row r="141" spans="1:10" ht="11.25" customHeight="1" x14ac:dyDescent="0.2">
      <c r="A141" s="513"/>
      <c r="B141" s="499"/>
      <c r="C141" s="63">
        <f t="shared" si="49"/>
        <v>16</v>
      </c>
      <c r="D141" s="64">
        <v>18</v>
      </c>
      <c r="E141" s="65">
        <v>2.2999999999999998</v>
      </c>
      <c r="F141" s="65">
        <v>0.28000000000000003</v>
      </c>
      <c r="G141" s="66">
        <v>0.27</v>
      </c>
      <c r="H141" s="67">
        <f t="shared" si="50"/>
        <v>0.13500000000000001</v>
      </c>
      <c r="I141" s="65">
        <f t="shared" si="51"/>
        <v>1.7499999999999998</v>
      </c>
      <c r="J141" s="68">
        <f t="shared" si="52"/>
        <v>2.0199999999999996</v>
      </c>
    </row>
    <row r="142" spans="1:10" ht="11.25" customHeight="1" thickBot="1" x14ac:dyDescent="0.25">
      <c r="A142" s="514"/>
      <c r="B142" s="500"/>
      <c r="C142" s="69">
        <f t="shared" si="49"/>
        <v>18</v>
      </c>
      <c r="D142" s="70">
        <v>25</v>
      </c>
      <c r="E142" s="71">
        <v>2.35</v>
      </c>
      <c r="F142" s="71">
        <v>0.28000000000000003</v>
      </c>
      <c r="G142" s="72">
        <v>0.27</v>
      </c>
      <c r="H142" s="73">
        <f t="shared" si="50"/>
        <v>0.13500000000000001</v>
      </c>
      <c r="I142" s="71">
        <f t="shared" si="51"/>
        <v>1.8</v>
      </c>
      <c r="J142" s="74">
        <f t="shared" si="52"/>
        <v>2.0700000000000003</v>
      </c>
    </row>
    <row r="143" spans="1:10" ht="12" customHeight="1" x14ac:dyDescent="0.2">
      <c r="A143" s="511" t="s">
        <v>55</v>
      </c>
      <c r="B143" s="497" t="s">
        <v>29</v>
      </c>
      <c r="C143" s="57" t="str">
        <f t="shared" si="49"/>
        <v/>
      </c>
      <c r="D143" s="58">
        <v>12</v>
      </c>
      <c r="E143" s="59">
        <v>1.95</v>
      </c>
      <c r="F143" s="59">
        <v>0.28000000000000003</v>
      </c>
      <c r="G143" s="60">
        <v>0.27</v>
      </c>
      <c r="H143" s="61">
        <f t="shared" si="50"/>
        <v>0.13500000000000001</v>
      </c>
      <c r="I143" s="59">
        <f t="shared" si="51"/>
        <v>1.4</v>
      </c>
      <c r="J143" s="62">
        <f t="shared" si="52"/>
        <v>1.67</v>
      </c>
    </row>
    <row r="144" spans="1:10" ht="12" customHeight="1" x14ac:dyDescent="0.2">
      <c r="A144" s="512"/>
      <c r="B144" s="510"/>
      <c r="C144" s="63">
        <f t="shared" si="49"/>
        <v>12</v>
      </c>
      <c r="D144" s="64">
        <v>13</v>
      </c>
      <c r="E144" s="65">
        <v>2</v>
      </c>
      <c r="F144" s="65">
        <v>0.28000000000000003</v>
      </c>
      <c r="G144" s="66">
        <v>0.27</v>
      </c>
      <c r="H144" s="67">
        <f t="shared" si="50"/>
        <v>0.13500000000000001</v>
      </c>
      <c r="I144" s="65">
        <f t="shared" si="51"/>
        <v>1.45</v>
      </c>
      <c r="J144" s="68">
        <f t="shared" si="52"/>
        <v>1.72</v>
      </c>
    </row>
    <row r="145" spans="1:10" ht="12" customHeight="1" x14ac:dyDescent="0.2">
      <c r="A145" s="512"/>
      <c r="B145" s="510"/>
      <c r="C145" s="63">
        <f t="shared" si="49"/>
        <v>13</v>
      </c>
      <c r="D145" s="64">
        <v>14</v>
      </c>
      <c r="E145" s="65">
        <v>2.1</v>
      </c>
      <c r="F145" s="65">
        <v>0.28000000000000003</v>
      </c>
      <c r="G145" s="66">
        <v>0.27</v>
      </c>
      <c r="H145" s="67">
        <f t="shared" si="50"/>
        <v>0.13500000000000001</v>
      </c>
      <c r="I145" s="65">
        <f t="shared" si="51"/>
        <v>1.55</v>
      </c>
      <c r="J145" s="68">
        <f t="shared" si="52"/>
        <v>1.82</v>
      </c>
    </row>
    <row r="146" spans="1:10" ht="12" customHeight="1" x14ac:dyDescent="0.2">
      <c r="A146" s="512"/>
      <c r="B146" s="510"/>
      <c r="C146" s="63">
        <f t="shared" si="49"/>
        <v>14</v>
      </c>
      <c r="D146" s="64">
        <v>16</v>
      </c>
      <c r="E146" s="65">
        <v>2.2000000000000002</v>
      </c>
      <c r="F146" s="65">
        <v>0.28000000000000003</v>
      </c>
      <c r="G146" s="66">
        <v>0.27</v>
      </c>
      <c r="H146" s="67">
        <f t="shared" si="50"/>
        <v>0.13500000000000001</v>
      </c>
      <c r="I146" s="65">
        <f t="shared" si="51"/>
        <v>1.6500000000000001</v>
      </c>
      <c r="J146" s="68">
        <f t="shared" si="52"/>
        <v>1.9200000000000002</v>
      </c>
    </row>
    <row r="147" spans="1:10" ht="12" customHeight="1" x14ac:dyDescent="0.2">
      <c r="A147" s="513"/>
      <c r="B147" s="499"/>
      <c r="C147" s="63">
        <f t="shared" si="49"/>
        <v>16</v>
      </c>
      <c r="D147" s="64">
        <v>18</v>
      </c>
      <c r="E147" s="65">
        <v>2.2999999999999998</v>
      </c>
      <c r="F147" s="65">
        <v>0.28000000000000003</v>
      </c>
      <c r="G147" s="66">
        <v>0.27</v>
      </c>
      <c r="H147" s="67">
        <f t="shared" si="50"/>
        <v>0.13500000000000001</v>
      </c>
      <c r="I147" s="65">
        <f t="shared" si="51"/>
        <v>1.7499999999999998</v>
      </c>
      <c r="J147" s="68">
        <f t="shared" si="52"/>
        <v>2.0199999999999996</v>
      </c>
    </row>
    <row r="148" spans="1:10" ht="12" customHeight="1" thickBot="1" x14ac:dyDescent="0.25">
      <c r="A148" s="514"/>
      <c r="B148" s="500"/>
      <c r="C148" s="69">
        <f t="shared" si="49"/>
        <v>18</v>
      </c>
      <c r="D148" s="70">
        <v>25</v>
      </c>
      <c r="E148" s="71">
        <v>2.35</v>
      </c>
      <c r="F148" s="71">
        <v>0.28000000000000003</v>
      </c>
      <c r="G148" s="72">
        <v>0.27</v>
      </c>
      <c r="H148" s="73">
        <f t="shared" si="50"/>
        <v>0.13500000000000001</v>
      </c>
      <c r="I148" s="71">
        <f t="shared" si="51"/>
        <v>1.8</v>
      </c>
      <c r="J148" s="74">
        <f t="shared" si="52"/>
        <v>2.0700000000000003</v>
      </c>
    </row>
    <row r="149" spans="1:10" ht="12" customHeight="1" x14ac:dyDescent="0.2">
      <c r="A149" s="511" t="s">
        <v>139</v>
      </c>
      <c r="B149" s="497" t="s">
        <v>29</v>
      </c>
      <c r="C149" s="57" t="str">
        <f t="shared" ref="C149:C160" si="53">IF(D148=25,"",D148)</f>
        <v/>
      </c>
      <c r="D149" s="58">
        <v>13</v>
      </c>
      <c r="E149" s="59">
        <v>2.0499999999999998</v>
      </c>
      <c r="F149" s="59">
        <v>0.28000000000000003</v>
      </c>
      <c r="G149" s="60">
        <v>0.27</v>
      </c>
      <c r="H149" s="61">
        <f t="shared" ref="H149:H160" si="54">G149/2</f>
        <v>0.13500000000000001</v>
      </c>
      <c r="I149" s="59">
        <f t="shared" ref="I149:I160" si="55">E149-(F149+G149)</f>
        <v>1.4999999999999998</v>
      </c>
      <c r="J149" s="62">
        <f t="shared" ref="J149:J160" si="56">E149-F149</f>
        <v>1.7699999999999998</v>
      </c>
    </row>
    <row r="150" spans="1:10" ht="12" customHeight="1" x14ac:dyDescent="0.2">
      <c r="A150" s="512"/>
      <c r="B150" s="510"/>
      <c r="C150" s="63">
        <f t="shared" si="53"/>
        <v>13</v>
      </c>
      <c r="D150" s="64">
        <v>14</v>
      </c>
      <c r="E150" s="65">
        <v>2.1</v>
      </c>
      <c r="F150" s="65">
        <v>0.28000000000000003</v>
      </c>
      <c r="G150" s="66">
        <v>0.27</v>
      </c>
      <c r="H150" s="67">
        <f t="shared" si="54"/>
        <v>0.13500000000000001</v>
      </c>
      <c r="I150" s="65">
        <f t="shared" si="55"/>
        <v>1.55</v>
      </c>
      <c r="J150" s="68">
        <f t="shared" si="56"/>
        <v>1.82</v>
      </c>
    </row>
    <row r="151" spans="1:10" ht="12" customHeight="1" x14ac:dyDescent="0.2">
      <c r="A151" s="512"/>
      <c r="B151" s="510"/>
      <c r="C151" s="63">
        <f t="shared" si="53"/>
        <v>14</v>
      </c>
      <c r="D151" s="64">
        <v>16</v>
      </c>
      <c r="E151" s="65">
        <v>2.2000000000000002</v>
      </c>
      <c r="F151" s="65">
        <v>0.28000000000000003</v>
      </c>
      <c r="G151" s="66">
        <v>0.27</v>
      </c>
      <c r="H151" s="67">
        <f t="shared" si="54"/>
        <v>0.13500000000000001</v>
      </c>
      <c r="I151" s="65">
        <f t="shared" si="55"/>
        <v>1.6500000000000001</v>
      </c>
      <c r="J151" s="68">
        <f t="shared" si="56"/>
        <v>1.9200000000000002</v>
      </c>
    </row>
    <row r="152" spans="1:10" ht="12" customHeight="1" x14ac:dyDescent="0.2">
      <c r="A152" s="512"/>
      <c r="B152" s="510"/>
      <c r="C152" s="63">
        <f t="shared" si="53"/>
        <v>16</v>
      </c>
      <c r="D152" s="64">
        <v>18</v>
      </c>
      <c r="E152" s="65">
        <v>2.2999999999999998</v>
      </c>
      <c r="F152" s="65">
        <v>0.28000000000000003</v>
      </c>
      <c r="G152" s="66">
        <v>0.27</v>
      </c>
      <c r="H152" s="67">
        <f t="shared" si="54"/>
        <v>0.13500000000000001</v>
      </c>
      <c r="I152" s="65">
        <f t="shared" si="55"/>
        <v>1.7499999999999998</v>
      </c>
      <c r="J152" s="68">
        <f t="shared" si="56"/>
        <v>2.0199999999999996</v>
      </c>
    </row>
    <row r="153" spans="1:10" ht="12" customHeight="1" thickBot="1" x14ac:dyDescent="0.25">
      <c r="A153" s="514"/>
      <c r="B153" s="500"/>
      <c r="C153" s="69">
        <f t="shared" si="53"/>
        <v>18</v>
      </c>
      <c r="D153" s="70">
        <v>25</v>
      </c>
      <c r="E153" s="71">
        <v>2.35</v>
      </c>
      <c r="F153" s="71">
        <v>0.28000000000000003</v>
      </c>
      <c r="G153" s="72">
        <v>0.27</v>
      </c>
      <c r="H153" s="73">
        <f t="shared" si="54"/>
        <v>0.13500000000000001</v>
      </c>
      <c r="I153" s="71">
        <f t="shared" si="55"/>
        <v>1.8</v>
      </c>
      <c r="J153" s="74">
        <f t="shared" si="56"/>
        <v>2.0700000000000003</v>
      </c>
    </row>
    <row r="154" spans="1:10" ht="12" customHeight="1" x14ac:dyDescent="0.2">
      <c r="A154" s="511" t="s">
        <v>163</v>
      </c>
      <c r="B154" s="497" t="s">
        <v>29</v>
      </c>
      <c r="C154" s="57" t="str">
        <f t="shared" si="53"/>
        <v/>
      </c>
      <c r="D154" s="58">
        <v>14</v>
      </c>
      <c r="E154" s="59">
        <v>2.1</v>
      </c>
      <c r="F154" s="59">
        <v>0.3</v>
      </c>
      <c r="G154" s="60">
        <v>0.3</v>
      </c>
      <c r="H154" s="61">
        <f t="shared" si="54"/>
        <v>0.15</v>
      </c>
      <c r="I154" s="59">
        <f t="shared" si="55"/>
        <v>1.5</v>
      </c>
      <c r="J154" s="62">
        <f t="shared" si="56"/>
        <v>1.8</v>
      </c>
    </row>
    <row r="155" spans="1:10" ht="12" customHeight="1" x14ac:dyDescent="0.2">
      <c r="A155" s="512"/>
      <c r="B155" s="510"/>
      <c r="C155" s="63">
        <f t="shared" si="53"/>
        <v>14</v>
      </c>
      <c r="D155" s="64">
        <v>15</v>
      </c>
      <c r="E155" s="65">
        <v>2.15</v>
      </c>
      <c r="F155" s="65">
        <v>0.3</v>
      </c>
      <c r="G155" s="66">
        <v>0.3</v>
      </c>
      <c r="H155" s="67">
        <f t="shared" si="54"/>
        <v>0.15</v>
      </c>
      <c r="I155" s="65">
        <f t="shared" si="55"/>
        <v>1.5499999999999998</v>
      </c>
      <c r="J155" s="68">
        <f t="shared" si="56"/>
        <v>1.8499999999999999</v>
      </c>
    </row>
    <row r="156" spans="1:10" ht="12" customHeight="1" x14ac:dyDescent="0.2">
      <c r="A156" s="512"/>
      <c r="B156" s="510"/>
      <c r="C156" s="63">
        <f t="shared" si="53"/>
        <v>15</v>
      </c>
      <c r="D156" s="64">
        <v>17</v>
      </c>
      <c r="E156" s="65">
        <v>2.25</v>
      </c>
      <c r="F156" s="65">
        <v>0.3</v>
      </c>
      <c r="G156" s="66">
        <v>0.3</v>
      </c>
      <c r="H156" s="67">
        <f t="shared" si="54"/>
        <v>0.15</v>
      </c>
      <c r="I156" s="65">
        <f t="shared" si="55"/>
        <v>1.65</v>
      </c>
      <c r="J156" s="68">
        <f t="shared" si="56"/>
        <v>1.95</v>
      </c>
    </row>
    <row r="157" spans="1:10" ht="12" customHeight="1" thickBot="1" x14ac:dyDescent="0.25">
      <c r="A157" s="514"/>
      <c r="B157" s="500"/>
      <c r="C157" s="69">
        <f t="shared" si="53"/>
        <v>17</v>
      </c>
      <c r="D157" s="70">
        <v>25</v>
      </c>
      <c r="E157" s="71">
        <v>2.2999999999999998</v>
      </c>
      <c r="F157" s="71">
        <v>0.3</v>
      </c>
      <c r="G157" s="72">
        <v>0.3</v>
      </c>
      <c r="H157" s="73">
        <f t="shared" si="54"/>
        <v>0.15</v>
      </c>
      <c r="I157" s="71">
        <f t="shared" si="55"/>
        <v>1.6999999999999997</v>
      </c>
      <c r="J157" s="74">
        <f t="shared" si="56"/>
        <v>1.9999999999999998</v>
      </c>
    </row>
    <row r="158" spans="1:10" ht="12" customHeight="1" x14ac:dyDescent="0.2">
      <c r="A158" s="511" t="s">
        <v>13</v>
      </c>
      <c r="B158" s="497" t="s">
        <v>29</v>
      </c>
      <c r="C158" s="57" t="str">
        <f t="shared" si="53"/>
        <v/>
      </c>
      <c r="D158" s="58">
        <v>11</v>
      </c>
      <c r="E158" s="59">
        <v>1.9</v>
      </c>
      <c r="F158" s="59">
        <v>0.3</v>
      </c>
      <c r="G158" s="60">
        <v>0.3</v>
      </c>
      <c r="H158" s="61">
        <f t="shared" si="54"/>
        <v>0.15</v>
      </c>
      <c r="I158" s="59">
        <f t="shared" si="55"/>
        <v>1.2999999999999998</v>
      </c>
      <c r="J158" s="62">
        <f t="shared" si="56"/>
        <v>1.5999999999999999</v>
      </c>
    </row>
    <row r="159" spans="1:10" ht="12" customHeight="1" x14ac:dyDescent="0.2">
      <c r="A159" s="512"/>
      <c r="B159" s="510"/>
      <c r="C159" s="63">
        <f t="shared" si="53"/>
        <v>11</v>
      </c>
      <c r="D159" s="64">
        <v>13</v>
      </c>
      <c r="E159" s="65">
        <v>1.95</v>
      </c>
      <c r="F159" s="65">
        <v>0.3</v>
      </c>
      <c r="G159" s="66">
        <v>0.3</v>
      </c>
      <c r="H159" s="67">
        <f t="shared" si="54"/>
        <v>0.15</v>
      </c>
      <c r="I159" s="65">
        <f t="shared" si="55"/>
        <v>1.35</v>
      </c>
      <c r="J159" s="68">
        <f t="shared" si="56"/>
        <v>1.65</v>
      </c>
    </row>
    <row r="160" spans="1:10" ht="12" customHeight="1" x14ac:dyDescent="0.2">
      <c r="A160" s="512"/>
      <c r="B160" s="510"/>
      <c r="C160" s="63">
        <f t="shared" si="53"/>
        <v>13</v>
      </c>
      <c r="D160" s="64">
        <v>14</v>
      </c>
      <c r="E160" s="65">
        <v>2.0499999999999998</v>
      </c>
      <c r="F160" s="65">
        <v>0.3</v>
      </c>
      <c r="G160" s="66">
        <v>0.3</v>
      </c>
      <c r="H160" s="67">
        <f t="shared" si="54"/>
        <v>0.15</v>
      </c>
      <c r="I160" s="65">
        <f t="shared" si="55"/>
        <v>1.4499999999999997</v>
      </c>
      <c r="J160" s="68">
        <f t="shared" si="56"/>
        <v>1.7499999999999998</v>
      </c>
    </row>
    <row r="161" spans="1:10" ht="12" customHeight="1" x14ac:dyDescent="0.2">
      <c r="A161" s="512"/>
      <c r="B161" s="510"/>
      <c r="C161" s="63">
        <f t="shared" ref="C161:C170" si="57">IF(D160=25,"",D160)</f>
        <v>14</v>
      </c>
      <c r="D161" s="64">
        <v>15</v>
      </c>
      <c r="E161" s="65">
        <v>2.15</v>
      </c>
      <c r="F161" s="65">
        <v>0.3</v>
      </c>
      <c r="G161" s="66">
        <v>0.3</v>
      </c>
      <c r="H161" s="67">
        <f t="shared" ref="H161:H170" si="58">G161/2</f>
        <v>0.15</v>
      </c>
      <c r="I161" s="65">
        <f t="shared" ref="I161:I170" si="59">E161-(F161+G161)</f>
        <v>1.5499999999999998</v>
      </c>
      <c r="J161" s="68">
        <f t="shared" ref="J161:J170" si="60">E161-F161</f>
        <v>1.8499999999999999</v>
      </c>
    </row>
    <row r="162" spans="1:10" ht="12" customHeight="1" x14ac:dyDescent="0.2">
      <c r="A162" s="513"/>
      <c r="B162" s="499"/>
      <c r="C162" s="63">
        <f t="shared" si="57"/>
        <v>15</v>
      </c>
      <c r="D162" s="64">
        <v>17</v>
      </c>
      <c r="E162" s="65">
        <v>2.25</v>
      </c>
      <c r="F162" s="65">
        <v>0.3</v>
      </c>
      <c r="G162" s="66">
        <v>0.3</v>
      </c>
      <c r="H162" s="67">
        <f t="shared" si="58"/>
        <v>0.15</v>
      </c>
      <c r="I162" s="65">
        <f t="shared" si="59"/>
        <v>1.65</v>
      </c>
      <c r="J162" s="68">
        <f t="shared" si="60"/>
        <v>1.95</v>
      </c>
    </row>
    <row r="163" spans="1:10" ht="12" customHeight="1" thickBot="1" x14ac:dyDescent="0.25">
      <c r="A163" s="514"/>
      <c r="B163" s="500"/>
      <c r="C163" s="69">
        <f t="shared" si="57"/>
        <v>17</v>
      </c>
      <c r="D163" s="70">
        <v>25</v>
      </c>
      <c r="E163" s="71">
        <v>2.35</v>
      </c>
      <c r="F163" s="71">
        <v>0.3</v>
      </c>
      <c r="G163" s="72">
        <v>0.3</v>
      </c>
      <c r="H163" s="73">
        <f t="shared" si="58"/>
        <v>0.15</v>
      </c>
      <c r="I163" s="71">
        <f t="shared" si="59"/>
        <v>1.75</v>
      </c>
      <c r="J163" s="74">
        <f t="shared" si="60"/>
        <v>2.0500000000000003</v>
      </c>
    </row>
    <row r="164" spans="1:10" ht="12" customHeight="1" x14ac:dyDescent="0.2">
      <c r="A164" s="511" t="s">
        <v>254</v>
      </c>
      <c r="B164" s="497" t="s">
        <v>29</v>
      </c>
      <c r="C164" s="57" t="str">
        <f t="shared" si="57"/>
        <v/>
      </c>
      <c r="D164" s="58">
        <v>12</v>
      </c>
      <c r="E164" s="59">
        <v>1.9</v>
      </c>
      <c r="F164" s="59">
        <v>0.3</v>
      </c>
      <c r="G164" s="60">
        <v>0.3</v>
      </c>
      <c r="H164" s="61">
        <f t="shared" si="58"/>
        <v>0.15</v>
      </c>
      <c r="I164" s="59">
        <f t="shared" si="59"/>
        <v>1.2999999999999998</v>
      </c>
      <c r="J164" s="62">
        <f t="shared" si="60"/>
        <v>1.5999999999999999</v>
      </c>
    </row>
    <row r="165" spans="1:10" ht="12" customHeight="1" x14ac:dyDescent="0.2">
      <c r="A165" s="512"/>
      <c r="B165" s="510"/>
      <c r="C165" s="63">
        <f t="shared" si="57"/>
        <v>12</v>
      </c>
      <c r="D165" s="64">
        <v>13</v>
      </c>
      <c r="E165" s="65">
        <v>1.95</v>
      </c>
      <c r="F165" s="65">
        <v>0.3</v>
      </c>
      <c r="G165" s="66">
        <v>0.3</v>
      </c>
      <c r="H165" s="67">
        <f t="shared" si="58"/>
        <v>0.15</v>
      </c>
      <c r="I165" s="65">
        <f t="shared" si="59"/>
        <v>1.35</v>
      </c>
      <c r="J165" s="68">
        <f t="shared" si="60"/>
        <v>1.65</v>
      </c>
    </row>
    <row r="166" spans="1:10" ht="12" customHeight="1" x14ac:dyDescent="0.2">
      <c r="A166" s="512"/>
      <c r="B166" s="510"/>
      <c r="C166" s="63">
        <f t="shared" si="57"/>
        <v>13</v>
      </c>
      <c r="D166" s="64">
        <v>14</v>
      </c>
      <c r="E166" s="65">
        <v>2.0499999999999998</v>
      </c>
      <c r="F166" s="65">
        <v>0.3</v>
      </c>
      <c r="G166" s="66">
        <v>0.3</v>
      </c>
      <c r="H166" s="67">
        <f t="shared" si="58"/>
        <v>0.15</v>
      </c>
      <c r="I166" s="65">
        <f t="shared" si="59"/>
        <v>1.4499999999999997</v>
      </c>
      <c r="J166" s="68">
        <f t="shared" si="60"/>
        <v>1.7499999999999998</v>
      </c>
    </row>
    <row r="167" spans="1:10" ht="12" customHeight="1" x14ac:dyDescent="0.2">
      <c r="A167" s="512"/>
      <c r="B167" s="510"/>
      <c r="C167" s="63">
        <f t="shared" si="57"/>
        <v>14</v>
      </c>
      <c r="D167" s="64">
        <v>16</v>
      </c>
      <c r="E167" s="65">
        <v>2.15</v>
      </c>
      <c r="F167" s="65">
        <v>0.3</v>
      </c>
      <c r="G167" s="66">
        <v>0.3</v>
      </c>
      <c r="H167" s="67">
        <f t="shared" si="58"/>
        <v>0.15</v>
      </c>
      <c r="I167" s="65">
        <f t="shared" si="59"/>
        <v>1.5499999999999998</v>
      </c>
      <c r="J167" s="68">
        <f t="shared" si="60"/>
        <v>1.8499999999999999</v>
      </c>
    </row>
    <row r="168" spans="1:10" ht="12" customHeight="1" x14ac:dyDescent="0.2">
      <c r="A168" s="513"/>
      <c r="B168" s="499"/>
      <c r="C168" s="63">
        <f t="shared" si="57"/>
        <v>16</v>
      </c>
      <c r="D168" s="64">
        <v>17</v>
      </c>
      <c r="E168" s="65">
        <v>2.25</v>
      </c>
      <c r="F168" s="65">
        <v>0.3</v>
      </c>
      <c r="G168" s="66">
        <v>0.3</v>
      </c>
      <c r="H168" s="67">
        <f t="shared" si="58"/>
        <v>0.15</v>
      </c>
      <c r="I168" s="65">
        <f t="shared" si="59"/>
        <v>1.65</v>
      </c>
      <c r="J168" s="68">
        <f t="shared" si="60"/>
        <v>1.95</v>
      </c>
    </row>
    <row r="169" spans="1:10" ht="12" customHeight="1" thickBot="1" x14ac:dyDescent="0.25">
      <c r="A169" s="514"/>
      <c r="B169" s="500"/>
      <c r="C169" s="69">
        <f t="shared" si="57"/>
        <v>17</v>
      </c>
      <c r="D169" s="70">
        <v>25</v>
      </c>
      <c r="E169" s="71">
        <v>2.2999999999999998</v>
      </c>
      <c r="F169" s="71">
        <v>0.3</v>
      </c>
      <c r="G169" s="72">
        <v>0.3</v>
      </c>
      <c r="H169" s="73">
        <f t="shared" si="58"/>
        <v>0.15</v>
      </c>
      <c r="I169" s="71">
        <f t="shared" si="59"/>
        <v>1.6999999999999997</v>
      </c>
      <c r="J169" s="74">
        <f t="shared" si="60"/>
        <v>1.9999999999999998</v>
      </c>
    </row>
    <row r="170" spans="1:10" ht="12" customHeight="1" x14ac:dyDescent="0.2">
      <c r="A170" s="511" t="s">
        <v>237</v>
      </c>
      <c r="B170" s="497" t="s">
        <v>29</v>
      </c>
      <c r="C170" s="57" t="str">
        <f t="shared" si="57"/>
        <v/>
      </c>
      <c r="D170" s="58">
        <v>13</v>
      </c>
      <c r="E170" s="59">
        <v>1.95</v>
      </c>
      <c r="F170" s="59">
        <v>0.3</v>
      </c>
      <c r="G170" s="60">
        <v>0.3</v>
      </c>
      <c r="H170" s="61">
        <f t="shared" si="58"/>
        <v>0.15</v>
      </c>
      <c r="I170" s="59">
        <f t="shared" si="59"/>
        <v>1.35</v>
      </c>
      <c r="J170" s="62">
        <f t="shared" si="60"/>
        <v>1.65</v>
      </c>
    </row>
    <row r="171" spans="1:10" ht="12" customHeight="1" x14ac:dyDescent="0.2">
      <c r="A171" s="512"/>
      <c r="B171" s="510"/>
      <c r="C171" s="63">
        <f t="shared" ref="C171:C180" si="61">IF(D170=25,"",D170)</f>
        <v>13</v>
      </c>
      <c r="D171" s="64">
        <v>14</v>
      </c>
      <c r="E171" s="65">
        <v>2.0499999999999998</v>
      </c>
      <c r="F171" s="65">
        <v>0.3</v>
      </c>
      <c r="G171" s="66">
        <v>0.3</v>
      </c>
      <c r="H171" s="67">
        <f t="shared" ref="H171:H180" si="62">G171/2</f>
        <v>0.15</v>
      </c>
      <c r="I171" s="65">
        <f t="shared" ref="I171:I180" si="63">E171-(F171+G171)</f>
        <v>1.4499999999999997</v>
      </c>
      <c r="J171" s="68">
        <f t="shared" ref="J171:J180" si="64">E171-F171</f>
        <v>1.7499999999999998</v>
      </c>
    </row>
    <row r="172" spans="1:10" ht="12" customHeight="1" x14ac:dyDescent="0.2">
      <c r="A172" s="512"/>
      <c r="B172" s="510"/>
      <c r="C172" s="63">
        <f t="shared" si="61"/>
        <v>14</v>
      </c>
      <c r="D172" s="64">
        <v>16</v>
      </c>
      <c r="E172" s="65">
        <v>2.15</v>
      </c>
      <c r="F172" s="65">
        <v>0.3</v>
      </c>
      <c r="G172" s="66">
        <v>0.3</v>
      </c>
      <c r="H172" s="67">
        <f t="shared" si="62"/>
        <v>0.15</v>
      </c>
      <c r="I172" s="65">
        <f t="shared" si="63"/>
        <v>1.5499999999999998</v>
      </c>
      <c r="J172" s="68">
        <f t="shared" si="64"/>
        <v>1.8499999999999999</v>
      </c>
    </row>
    <row r="173" spans="1:10" ht="12" customHeight="1" x14ac:dyDescent="0.2">
      <c r="A173" s="512"/>
      <c r="B173" s="510"/>
      <c r="C173" s="63">
        <f t="shared" si="61"/>
        <v>16</v>
      </c>
      <c r="D173" s="64">
        <v>17</v>
      </c>
      <c r="E173" s="65">
        <v>2.25</v>
      </c>
      <c r="F173" s="65">
        <v>0.3</v>
      </c>
      <c r="G173" s="66">
        <v>0.3</v>
      </c>
      <c r="H173" s="67">
        <f t="shared" si="62"/>
        <v>0.15</v>
      </c>
      <c r="I173" s="65">
        <f t="shared" si="63"/>
        <v>1.65</v>
      </c>
      <c r="J173" s="68">
        <f t="shared" si="64"/>
        <v>1.95</v>
      </c>
    </row>
    <row r="174" spans="1:10" ht="12" customHeight="1" thickBot="1" x14ac:dyDescent="0.25">
      <c r="A174" s="514"/>
      <c r="B174" s="500"/>
      <c r="C174" s="69">
        <f t="shared" si="61"/>
        <v>17</v>
      </c>
      <c r="D174" s="70">
        <v>25</v>
      </c>
      <c r="E174" s="71">
        <v>2.2999999999999998</v>
      </c>
      <c r="F174" s="71">
        <v>0.3</v>
      </c>
      <c r="G174" s="72">
        <v>0.3</v>
      </c>
      <c r="H174" s="73">
        <f t="shared" si="62"/>
        <v>0.15</v>
      </c>
      <c r="I174" s="71">
        <f t="shared" si="63"/>
        <v>1.6999999999999997</v>
      </c>
      <c r="J174" s="74">
        <f t="shared" si="64"/>
        <v>1.9999999999999998</v>
      </c>
    </row>
    <row r="175" spans="1:10" ht="12" customHeight="1" x14ac:dyDescent="0.2">
      <c r="A175" s="511" t="s">
        <v>205</v>
      </c>
      <c r="B175" s="497" t="s">
        <v>29</v>
      </c>
      <c r="C175" s="57" t="str">
        <f t="shared" si="61"/>
        <v/>
      </c>
      <c r="D175" s="58">
        <v>13</v>
      </c>
      <c r="E175" s="59">
        <v>1.95</v>
      </c>
      <c r="F175" s="59">
        <v>0.3</v>
      </c>
      <c r="G175" s="60">
        <v>0.3</v>
      </c>
      <c r="H175" s="61">
        <f t="shared" si="62"/>
        <v>0.15</v>
      </c>
      <c r="I175" s="59">
        <f t="shared" si="63"/>
        <v>1.35</v>
      </c>
      <c r="J175" s="62">
        <f t="shared" si="64"/>
        <v>1.65</v>
      </c>
    </row>
    <row r="176" spans="1:10" ht="12" customHeight="1" x14ac:dyDescent="0.2">
      <c r="A176" s="512"/>
      <c r="B176" s="510"/>
      <c r="C176" s="63">
        <f t="shared" si="61"/>
        <v>13</v>
      </c>
      <c r="D176" s="64">
        <v>15</v>
      </c>
      <c r="E176" s="65">
        <v>2.0499999999999998</v>
      </c>
      <c r="F176" s="65">
        <v>0.3</v>
      </c>
      <c r="G176" s="66">
        <v>0.3</v>
      </c>
      <c r="H176" s="67">
        <f t="shared" si="62"/>
        <v>0.15</v>
      </c>
      <c r="I176" s="65">
        <f t="shared" si="63"/>
        <v>1.4499999999999997</v>
      </c>
      <c r="J176" s="68">
        <f t="shared" si="64"/>
        <v>1.7499999999999998</v>
      </c>
    </row>
    <row r="177" spans="1:10" ht="12" customHeight="1" x14ac:dyDescent="0.2">
      <c r="A177" s="512"/>
      <c r="B177" s="510"/>
      <c r="C177" s="63">
        <f t="shared" si="61"/>
        <v>15</v>
      </c>
      <c r="D177" s="64">
        <v>16</v>
      </c>
      <c r="E177" s="65">
        <v>2.15</v>
      </c>
      <c r="F177" s="65">
        <v>0.3</v>
      </c>
      <c r="G177" s="66">
        <v>0.3</v>
      </c>
      <c r="H177" s="67">
        <f t="shared" si="62"/>
        <v>0.15</v>
      </c>
      <c r="I177" s="65">
        <f t="shared" si="63"/>
        <v>1.5499999999999998</v>
      </c>
      <c r="J177" s="68">
        <f t="shared" si="64"/>
        <v>1.8499999999999999</v>
      </c>
    </row>
    <row r="178" spans="1:10" ht="12" customHeight="1" x14ac:dyDescent="0.2">
      <c r="A178" s="512"/>
      <c r="B178" s="510"/>
      <c r="C178" s="63">
        <f t="shared" si="61"/>
        <v>16</v>
      </c>
      <c r="D178" s="64">
        <v>17</v>
      </c>
      <c r="E178" s="65">
        <v>2.25</v>
      </c>
      <c r="F178" s="65">
        <v>0.3</v>
      </c>
      <c r="G178" s="66">
        <v>0.3</v>
      </c>
      <c r="H178" s="67">
        <f t="shared" si="62"/>
        <v>0.15</v>
      </c>
      <c r="I178" s="65">
        <f t="shared" si="63"/>
        <v>1.65</v>
      </c>
      <c r="J178" s="68">
        <f t="shared" si="64"/>
        <v>1.95</v>
      </c>
    </row>
    <row r="179" spans="1:10" ht="12" customHeight="1" thickBot="1" x14ac:dyDescent="0.25">
      <c r="A179" s="514"/>
      <c r="B179" s="500"/>
      <c r="C179" s="69">
        <f t="shared" si="61"/>
        <v>17</v>
      </c>
      <c r="D179" s="70">
        <v>25</v>
      </c>
      <c r="E179" s="71">
        <v>2.2999999999999998</v>
      </c>
      <c r="F179" s="71">
        <v>0.3</v>
      </c>
      <c r="G179" s="72">
        <v>0.3</v>
      </c>
      <c r="H179" s="73">
        <f t="shared" si="62"/>
        <v>0.15</v>
      </c>
      <c r="I179" s="71">
        <f t="shared" si="63"/>
        <v>1.6999999999999997</v>
      </c>
      <c r="J179" s="74">
        <f t="shared" si="64"/>
        <v>1.9999999999999998</v>
      </c>
    </row>
    <row r="180" spans="1:10" ht="12" customHeight="1" x14ac:dyDescent="0.2">
      <c r="A180" s="511" t="s">
        <v>199</v>
      </c>
      <c r="B180" s="497" t="s">
        <v>29</v>
      </c>
      <c r="C180" s="57" t="str">
        <f t="shared" si="61"/>
        <v/>
      </c>
      <c r="D180" s="58">
        <v>12</v>
      </c>
      <c r="E180" s="59">
        <v>1.85</v>
      </c>
      <c r="F180" s="59">
        <v>0.3</v>
      </c>
      <c r="G180" s="60">
        <v>0.3</v>
      </c>
      <c r="H180" s="61">
        <f t="shared" si="62"/>
        <v>0.15</v>
      </c>
      <c r="I180" s="59">
        <f t="shared" si="63"/>
        <v>1.25</v>
      </c>
      <c r="J180" s="62">
        <f t="shared" si="64"/>
        <v>1.55</v>
      </c>
    </row>
    <row r="181" spans="1:10" ht="12" customHeight="1" x14ac:dyDescent="0.2">
      <c r="A181" s="515"/>
      <c r="B181" s="508"/>
      <c r="C181" s="63">
        <f t="shared" ref="C181:C192" si="65">IF(D180=25,"",D180)</f>
        <v>12</v>
      </c>
      <c r="D181" s="64">
        <v>13</v>
      </c>
      <c r="E181" s="65">
        <v>1.95</v>
      </c>
      <c r="F181" s="65">
        <v>0.3</v>
      </c>
      <c r="G181" s="66">
        <v>0.3</v>
      </c>
      <c r="H181" s="67">
        <f t="shared" ref="H181:H192" si="66">G181/2</f>
        <v>0.15</v>
      </c>
      <c r="I181" s="65">
        <f t="shared" ref="I181:I192" si="67">E181-(F181+G181)</f>
        <v>1.35</v>
      </c>
      <c r="J181" s="68">
        <f t="shared" ref="J181:J192" si="68">E181-F181</f>
        <v>1.65</v>
      </c>
    </row>
    <row r="182" spans="1:10" ht="12" customHeight="1" x14ac:dyDescent="0.2">
      <c r="A182" s="512"/>
      <c r="B182" s="510"/>
      <c r="C182" s="63">
        <f t="shared" si="65"/>
        <v>13</v>
      </c>
      <c r="D182" s="64">
        <v>15</v>
      </c>
      <c r="E182" s="65">
        <v>2.0499999999999998</v>
      </c>
      <c r="F182" s="65">
        <v>0.3</v>
      </c>
      <c r="G182" s="66">
        <v>0.3</v>
      </c>
      <c r="H182" s="67">
        <f t="shared" si="66"/>
        <v>0.15</v>
      </c>
      <c r="I182" s="65">
        <f t="shared" si="67"/>
        <v>1.4499999999999997</v>
      </c>
      <c r="J182" s="68">
        <f t="shared" si="68"/>
        <v>1.7499999999999998</v>
      </c>
    </row>
    <row r="183" spans="1:10" ht="12" customHeight="1" x14ac:dyDescent="0.2">
      <c r="A183" s="512"/>
      <c r="B183" s="510"/>
      <c r="C183" s="63">
        <f t="shared" si="65"/>
        <v>15</v>
      </c>
      <c r="D183" s="64">
        <v>16</v>
      </c>
      <c r="E183" s="65">
        <v>2.15</v>
      </c>
      <c r="F183" s="65">
        <v>0.3</v>
      </c>
      <c r="G183" s="66">
        <v>0.3</v>
      </c>
      <c r="H183" s="67">
        <f t="shared" si="66"/>
        <v>0.15</v>
      </c>
      <c r="I183" s="65">
        <f t="shared" si="67"/>
        <v>1.5499999999999998</v>
      </c>
      <c r="J183" s="68">
        <f t="shared" si="68"/>
        <v>1.8499999999999999</v>
      </c>
    </row>
    <row r="184" spans="1:10" ht="12" customHeight="1" x14ac:dyDescent="0.2">
      <c r="A184" s="512"/>
      <c r="B184" s="510"/>
      <c r="C184" s="63">
        <f t="shared" si="65"/>
        <v>16</v>
      </c>
      <c r="D184" s="64">
        <v>18</v>
      </c>
      <c r="E184" s="65">
        <v>2.25</v>
      </c>
      <c r="F184" s="65">
        <v>0.3</v>
      </c>
      <c r="G184" s="66">
        <v>0.3</v>
      </c>
      <c r="H184" s="67">
        <f t="shared" si="66"/>
        <v>0.15</v>
      </c>
      <c r="I184" s="65">
        <f t="shared" si="67"/>
        <v>1.65</v>
      </c>
      <c r="J184" s="68">
        <f t="shared" si="68"/>
        <v>1.95</v>
      </c>
    </row>
    <row r="185" spans="1:10" ht="12" customHeight="1" thickBot="1" x14ac:dyDescent="0.25">
      <c r="A185" s="514"/>
      <c r="B185" s="500"/>
      <c r="C185" s="69">
        <f t="shared" si="65"/>
        <v>18</v>
      </c>
      <c r="D185" s="70">
        <v>25</v>
      </c>
      <c r="E185" s="71">
        <v>2.2999999999999998</v>
      </c>
      <c r="F185" s="71">
        <v>0.3</v>
      </c>
      <c r="G185" s="72">
        <v>0.3</v>
      </c>
      <c r="H185" s="73">
        <f t="shared" si="66"/>
        <v>0.15</v>
      </c>
      <c r="I185" s="71">
        <f t="shared" si="67"/>
        <v>1.6999999999999997</v>
      </c>
      <c r="J185" s="74">
        <f t="shared" si="68"/>
        <v>1.9999999999999998</v>
      </c>
    </row>
    <row r="186" spans="1:10" ht="12" customHeight="1" x14ac:dyDescent="0.2">
      <c r="A186" s="511" t="s">
        <v>144</v>
      </c>
      <c r="B186" s="497" t="s">
        <v>29</v>
      </c>
      <c r="C186" s="57" t="str">
        <f t="shared" si="65"/>
        <v/>
      </c>
      <c r="D186" s="58">
        <v>13</v>
      </c>
      <c r="E186" s="59">
        <v>1.9</v>
      </c>
      <c r="F186" s="59">
        <v>0.33</v>
      </c>
      <c r="G186" s="60">
        <v>0.32</v>
      </c>
      <c r="H186" s="61">
        <f t="shared" si="66"/>
        <v>0.16</v>
      </c>
      <c r="I186" s="59">
        <f t="shared" si="67"/>
        <v>1.25</v>
      </c>
      <c r="J186" s="62">
        <f t="shared" si="68"/>
        <v>1.5699999999999998</v>
      </c>
    </row>
    <row r="187" spans="1:10" ht="12" customHeight="1" x14ac:dyDescent="0.2">
      <c r="A187" s="515"/>
      <c r="B187" s="508"/>
      <c r="C187" s="63">
        <f t="shared" si="65"/>
        <v>13</v>
      </c>
      <c r="D187" s="64">
        <v>15</v>
      </c>
      <c r="E187" s="65">
        <v>2</v>
      </c>
      <c r="F187" s="65">
        <v>0.33</v>
      </c>
      <c r="G187" s="66">
        <v>0.32</v>
      </c>
      <c r="H187" s="67">
        <f t="shared" si="66"/>
        <v>0.16</v>
      </c>
      <c r="I187" s="65">
        <f t="shared" si="67"/>
        <v>1.35</v>
      </c>
      <c r="J187" s="68">
        <f t="shared" si="68"/>
        <v>1.67</v>
      </c>
    </row>
    <row r="188" spans="1:10" ht="12" customHeight="1" x14ac:dyDescent="0.2">
      <c r="A188" s="512"/>
      <c r="B188" s="510"/>
      <c r="C188" s="63">
        <f t="shared" si="65"/>
        <v>15</v>
      </c>
      <c r="D188" s="64">
        <v>17</v>
      </c>
      <c r="E188" s="65">
        <v>2.1</v>
      </c>
      <c r="F188" s="65">
        <v>0.33</v>
      </c>
      <c r="G188" s="66">
        <v>0.32</v>
      </c>
      <c r="H188" s="67">
        <f t="shared" si="66"/>
        <v>0.16</v>
      </c>
      <c r="I188" s="65">
        <f t="shared" si="67"/>
        <v>1.4500000000000002</v>
      </c>
      <c r="J188" s="68">
        <f t="shared" si="68"/>
        <v>1.77</v>
      </c>
    </row>
    <row r="189" spans="1:10" ht="12" customHeight="1" thickBot="1" x14ac:dyDescent="0.25">
      <c r="A189" s="514"/>
      <c r="B189" s="500"/>
      <c r="C189" s="69">
        <f t="shared" si="65"/>
        <v>17</v>
      </c>
      <c r="D189" s="70">
        <v>25</v>
      </c>
      <c r="E189" s="71">
        <v>2.15</v>
      </c>
      <c r="F189" s="71">
        <v>0.33</v>
      </c>
      <c r="G189" s="72">
        <v>0.32</v>
      </c>
      <c r="H189" s="73">
        <f t="shared" si="66"/>
        <v>0.16</v>
      </c>
      <c r="I189" s="71">
        <f t="shared" si="67"/>
        <v>1.5</v>
      </c>
      <c r="J189" s="74">
        <f t="shared" si="68"/>
        <v>1.8199999999999998</v>
      </c>
    </row>
    <row r="190" spans="1:10" ht="12" customHeight="1" x14ac:dyDescent="0.2">
      <c r="A190" s="511" t="s">
        <v>255</v>
      </c>
      <c r="B190" s="497" t="s">
        <v>29</v>
      </c>
      <c r="C190" s="57" t="str">
        <f t="shared" si="65"/>
        <v/>
      </c>
      <c r="D190" s="58">
        <v>13</v>
      </c>
      <c r="E190" s="59">
        <v>1.9</v>
      </c>
      <c r="F190" s="59">
        <v>0.33</v>
      </c>
      <c r="G190" s="60">
        <v>0.32</v>
      </c>
      <c r="H190" s="61">
        <f t="shared" si="66"/>
        <v>0.16</v>
      </c>
      <c r="I190" s="59">
        <f t="shared" si="67"/>
        <v>1.25</v>
      </c>
      <c r="J190" s="62">
        <f t="shared" si="68"/>
        <v>1.5699999999999998</v>
      </c>
    </row>
    <row r="191" spans="1:10" ht="12" customHeight="1" x14ac:dyDescent="0.2">
      <c r="A191" s="515"/>
      <c r="B191" s="508"/>
      <c r="C191" s="63">
        <f t="shared" si="65"/>
        <v>13</v>
      </c>
      <c r="D191" s="64">
        <v>15</v>
      </c>
      <c r="E191" s="65">
        <v>2</v>
      </c>
      <c r="F191" s="65">
        <v>0.33</v>
      </c>
      <c r="G191" s="66">
        <v>0.32</v>
      </c>
      <c r="H191" s="67">
        <f t="shared" si="66"/>
        <v>0.16</v>
      </c>
      <c r="I191" s="65">
        <f t="shared" si="67"/>
        <v>1.35</v>
      </c>
      <c r="J191" s="68">
        <f t="shared" si="68"/>
        <v>1.67</v>
      </c>
    </row>
    <row r="192" spans="1:10" ht="12" customHeight="1" x14ac:dyDescent="0.2">
      <c r="A192" s="512"/>
      <c r="B192" s="510"/>
      <c r="C192" s="63">
        <f t="shared" si="65"/>
        <v>15</v>
      </c>
      <c r="D192" s="64">
        <v>16</v>
      </c>
      <c r="E192" s="65">
        <v>2.1</v>
      </c>
      <c r="F192" s="65">
        <v>0.33</v>
      </c>
      <c r="G192" s="66">
        <v>0.32</v>
      </c>
      <c r="H192" s="67">
        <f t="shared" si="66"/>
        <v>0.16</v>
      </c>
      <c r="I192" s="65">
        <f t="shared" si="67"/>
        <v>1.4500000000000002</v>
      </c>
      <c r="J192" s="68">
        <f t="shared" si="68"/>
        <v>1.77</v>
      </c>
    </row>
    <row r="193" spans="1:10" ht="12" customHeight="1" thickBot="1" x14ac:dyDescent="0.25">
      <c r="A193" s="514"/>
      <c r="B193" s="500"/>
      <c r="C193" s="69">
        <f t="shared" ref="C193:C202" si="69">IF(D192=25,"",D192)</f>
        <v>16</v>
      </c>
      <c r="D193" s="70">
        <v>25</v>
      </c>
      <c r="E193" s="71">
        <v>2.15</v>
      </c>
      <c r="F193" s="71">
        <v>0.33</v>
      </c>
      <c r="G193" s="72">
        <v>0.32</v>
      </c>
      <c r="H193" s="73">
        <f t="shared" ref="H193:H202" si="70">G193/2</f>
        <v>0.16</v>
      </c>
      <c r="I193" s="71">
        <f t="shared" ref="I193:I202" si="71">E193-(F193+G193)</f>
        <v>1.5</v>
      </c>
      <c r="J193" s="74">
        <f t="shared" ref="J193:J202" si="72">E193-F193</f>
        <v>1.8199999999999998</v>
      </c>
    </row>
    <row r="194" spans="1:10" ht="12" customHeight="1" x14ac:dyDescent="0.2">
      <c r="A194" s="511" t="s">
        <v>177</v>
      </c>
      <c r="B194" s="497" t="s">
        <v>29</v>
      </c>
      <c r="C194" s="57" t="str">
        <f t="shared" si="69"/>
        <v/>
      </c>
      <c r="D194" s="58">
        <v>12</v>
      </c>
      <c r="E194" s="59">
        <v>1.85</v>
      </c>
      <c r="F194" s="59">
        <v>0.33</v>
      </c>
      <c r="G194" s="60">
        <v>0.32</v>
      </c>
      <c r="H194" s="61">
        <f t="shared" si="70"/>
        <v>0.16</v>
      </c>
      <c r="I194" s="59">
        <f t="shared" si="71"/>
        <v>1.2000000000000002</v>
      </c>
      <c r="J194" s="62">
        <f t="shared" si="72"/>
        <v>1.52</v>
      </c>
    </row>
    <row r="195" spans="1:10" ht="12" customHeight="1" x14ac:dyDescent="0.2">
      <c r="A195" s="512"/>
      <c r="B195" s="510"/>
      <c r="C195" s="63">
        <f t="shared" si="69"/>
        <v>12</v>
      </c>
      <c r="D195" s="64">
        <v>13</v>
      </c>
      <c r="E195" s="65">
        <v>1.9</v>
      </c>
      <c r="F195" s="65">
        <v>0.33</v>
      </c>
      <c r="G195" s="66">
        <v>0.32</v>
      </c>
      <c r="H195" s="67">
        <f t="shared" si="70"/>
        <v>0.16</v>
      </c>
      <c r="I195" s="65">
        <f t="shared" si="71"/>
        <v>1.25</v>
      </c>
      <c r="J195" s="68">
        <f t="shared" si="72"/>
        <v>1.5699999999999998</v>
      </c>
    </row>
    <row r="196" spans="1:10" ht="12" customHeight="1" x14ac:dyDescent="0.2">
      <c r="A196" s="512"/>
      <c r="B196" s="510"/>
      <c r="C196" s="63">
        <f t="shared" si="69"/>
        <v>13</v>
      </c>
      <c r="D196" s="64">
        <v>15</v>
      </c>
      <c r="E196" s="65">
        <v>2</v>
      </c>
      <c r="F196" s="65">
        <v>0.33</v>
      </c>
      <c r="G196" s="66">
        <v>0.32</v>
      </c>
      <c r="H196" s="67">
        <f t="shared" si="70"/>
        <v>0.16</v>
      </c>
      <c r="I196" s="65">
        <f t="shared" si="71"/>
        <v>1.35</v>
      </c>
      <c r="J196" s="68">
        <f t="shared" si="72"/>
        <v>1.67</v>
      </c>
    </row>
    <row r="197" spans="1:10" ht="12" customHeight="1" x14ac:dyDescent="0.2">
      <c r="A197" s="512"/>
      <c r="B197" s="510"/>
      <c r="C197" s="63">
        <f t="shared" si="69"/>
        <v>15</v>
      </c>
      <c r="D197" s="64">
        <v>16</v>
      </c>
      <c r="E197" s="65">
        <v>2.1</v>
      </c>
      <c r="F197" s="65">
        <v>0.33</v>
      </c>
      <c r="G197" s="66">
        <v>0.32</v>
      </c>
      <c r="H197" s="67">
        <f t="shared" si="70"/>
        <v>0.16</v>
      </c>
      <c r="I197" s="65">
        <f t="shared" si="71"/>
        <v>1.4500000000000002</v>
      </c>
      <c r="J197" s="68">
        <f t="shared" si="72"/>
        <v>1.77</v>
      </c>
    </row>
    <row r="198" spans="1:10" ht="12" customHeight="1" thickBot="1" x14ac:dyDescent="0.25">
      <c r="A198" s="514"/>
      <c r="B198" s="500"/>
      <c r="C198" s="69">
        <f t="shared" si="69"/>
        <v>16</v>
      </c>
      <c r="D198" s="70">
        <v>25</v>
      </c>
      <c r="E198" s="71">
        <v>2.15</v>
      </c>
      <c r="F198" s="71">
        <v>0.33</v>
      </c>
      <c r="G198" s="72">
        <v>0.32</v>
      </c>
      <c r="H198" s="73">
        <f t="shared" si="70"/>
        <v>0.16</v>
      </c>
      <c r="I198" s="71">
        <f t="shared" si="71"/>
        <v>1.5</v>
      </c>
      <c r="J198" s="74">
        <f t="shared" si="72"/>
        <v>1.8199999999999998</v>
      </c>
    </row>
    <row r="199" spans="1:10" ht="12" customHeight="1" x14ac:dyDescent="0.2">
      <c r="A199" s="511" t="s">
        <v>223</v>
      </c>
      <c r="B199" s="497" t="s">
        <v>29</v>
      </c>
      <c r="C199" s="57" t="str">
        <f t="shared" si="69"/>
        <v/>
      </c>
      <c r="D199" s="58">
        <v>13</v>
      </c>
      <c r="E199" s="59">
        <v>1.85</v>
      </c>
      <c r="F199" s="59">
        <v>0.33</v>
      </c>
      <c r="G199" s="60">
        <v>0.32</v>
      </c>
      <c r="H199" s="61">
        <f t="shared" si="70"/>
        <v>0.16</v>
      </c>
      <c r="I199" s="59">
        <f t="shared" si="71"/>
        <v>1.2000000000000002</v>
      </c>
      <c r="J199" s="62">
        <f t="shared" si="72"/>
        <v>1.52</v>
      </c>
    </row>
    <row r="200" spans="1:10" ht="12" customHeight="1" x14ac:dyDescent="0.2">
      <c r="A200" s="512"/>
      <c r="B200" s="510"/>
      <c r="C200" s="63">
        <f t="shared" si="69"/>
        <v>13</v>
      </c>
      <c r="D200" s="64">
        <v>14</v>
      </c>
      <c r="E200" s="65">
        <v>1.9</v>
      </c>
      <c r="F200" s="65">
        <v>0.33</v>
      </c>
      <c r="G200" s="66">
        <v>0.32</v>
      </c>
      <c r="H200" s="67">
        <f t="shared" si="70"/>
        <v>0.16</v>
      </c>
      <c r="I200" s="65">
        <f t="shared" si="71"/>
        <v>1.25</v>
      </c>
      <c r="J200" s="68">
        <f t="shared" si="72"/>
        <v>1.5699999999999998</v>
      </c>
    </row>
    <row r="201" spans="1:10" ht="12" customHeight="1" x14ac:dyDescent="0.2">
      <c r="A201" s="512"/>
      <c r="B201" s="510"/>
      <c r="C201" s="63">
        <f t="shared" si="69"/>
        <v>14</v>
      </c>
      <c r="D201" s="64">
        <v>16</v>
      </c>
      <c r="E201" s="65">
        <v>2</v>
      </c>
      <c r="F201" s="65">
        <v>0.33</v>
      </c>
      <c r="G201" s="66">
        <v>0.32</v>
      </c>
      <c r="H201" s="67">
        <f t="shared" si="70"/>
        <v>0.16</v>
      </c>
      <c r="I201" s="65">
        <f t="shared" si="71"/>
        <v>1.35</v>
      </c>
      <c r="J201" s="68">
        <f t="shared" si="72"/>
        <v>1.67</v>
      </c>
    </row>
    <row r="202" spans="1:10" ht="12" customHeight="1" x14ac:dyDescent="0.2">
      <c r="A202" s="512"/>
      <c r="B202" s="510"/>
      <c r="C202" s="63">
        <f t="shared" si="69"/>
        <v>16</v>
      </c>
      <c r="D202" s="64">
        <v>17</v>
      </c>
      <c r="E202" s="65">
        <v>2.1</v>
      </c>
      <c r="F202" s="65">
        <v>0.33</v>
      </c>
      <c r="G202" s="66">
        <v>0.32</v>
      </c>
      <c r="H202" s="67">
        <f t="shared" si="70"/>
        <v>0.16</v>
      </c>
      <c r="I202" s="65">
        <f t="shared" si="71"/>
        <v>1.4500000000000002</v>
      </c>
      <c r="J202" s="68">
        <f t="shared" si="72"/>
        <v>1.77</v>
      </c>
    </row>
    <row r="203" spans="1:10" ht="12" customHeight="1" thickBot="1" x14ac:dyDescent="0.25">
      <c r="A203" s="514"/>
      <c r="B203" s="500"/>
      <c r="C203" s="69">
        <f t="shared" ref="C203:C212" si="73">IF(D202=25,"",D202)</f>
        <v>17</v>
      </c>
      <c r="D203" s="70">
        <v>25</v>
      </c>
      <c r="E203" s="71">
        <v>2.15</v>
      </c>
      <c r="F203" s="71">
        <v>0.33</v>
      </c>
      <c r="G203" s="72">
        <v>0.32</v>
      </c>
      <c r="H203" s="73">
        <f t="shared" ref="H203:H212" si="74">G203/2</f>
        <v>0.16</v>
      </c>
      <c r="I203" s="71">
        <f t="shared" ref="I203:I212" si="75">E203-(F203+G203)</f>
        <v>1.5</v>
      </c>
      <c r="J203" s="74">
        <f t="shared" ref="J203:J212" si="76">E203-F203</f>
        <v>1.8199999999999998</v>
      </c>
    </row>
    <row r="204" spans="1:10" ht="12" customHeight="1" x14ac:dyDescent="0.2">
      <c r="A204" s="511" t="s">
        <v>6</v>
      </c>
      <c r="B204" s="497" t="s">
        <v>29</v>
      </c>
      <c r="C204" s="57" t="str">
        <f t="shared" si="73"/>
        <v/>
      </c>
      <c r="D204" s="58">
        <v>11</v>
      </c>
      <c r="E204" s="59">
        <v>1.65</v>
      </c>
      <c r="F204" s="59">
        <v>0.33</v>
      </c>
      <c r="G204" s="60">
        <v>0.32</v>
      </c>
      <c r="H204" s="61">
        <f t="shared" si="74"/>
        <v>0.16</v>
      </c>
      <c r="I204" s="59">
        <f t="shared" si="75"/>
        <v>0.99999999999999989</v>
      </c>
      <c r="J204" s="62">
        <f t="shared" si="76"/>
        <v>1.3199999999999998</v>
      </c>
    </row>
    <row r="205" spans="1:10" ht="12" customHeight="1" x14ac:dyDescent="0.2">
      <c r="A205" s="512"/>
      <c r="B205" s="510"/>
      <c r="C205" s="63">
        <f t="shared" si="73"/>
        <v>11</v>
      </c>
      <c r="D205" s="64">
        <v>12</v>
      </c>
      <c r="E205" s="65">
        <v>1.7</v>
      </c>
      <c r="F205" s="65">
        <v>0.33</v>
      </c>
      <c r="G205" s="66">
        <v>0.32</v>
      </c>
      <c r="H205" s="67">
        <f t="shared" si="74"/>
        <v>0.16</v>
      </c>
      <c r="I205" s="65">
        <f t="shared" si="75"/>
        <v>1.0499999999999998</v>
      </c>
      <c r="J205" s="68">
        <f t="shared" si="76"/>
        <v>1.3699999999999999</v>
      </c>
    </row>
    <row r="206" spans="1:10" ht="12" customHeight="1" x14ac:dyDescent="0.2">
      <c r="A206" s="512"/>
      <c r="B206" s="510"/>
      <c r="C206" s="63">
        <f t="shared" si="73"/>
        <v>12</v>
      </c>
      <c r="D206" s="64">
        <v>13</v>
      </c>
      <c r="E206" s="65">
        <v>1.8</v>
      </c>
      <c r="F206" s="65">
        <v>0.33</v>
      </c>
      <c r="G206" s="66">
        <v>0.32</v>
      </c>
      <c r="H206" s="67">
        <f t="shared" si="74"/>
        <v>0.16</v>
      </c>
      <c r="I206" s="65">
        <f t="shared" si="75"/>
        <v>1.1499999999999999</v>
      </c>
      <c r="J206" s="68">
        <f t="shared" si="76"/>
        <v>1.47</v>
      </c>
    </row>
    <row r="207" spans="1:10" ht="12" customHeight="1" x14ac:dyDescent="0.2">
      <c r="A207" s="512"/>
      <c r="B207" s="510"/>
      <c r="C207" s="63">
        <f t="shared" si="73"/>
        <v>13</v>
      </c>
      <c r="D207" s="64">
        <v>14</v>
      </c>
      <c r="E207" s="65">
        <v>1.9</v>
      </c>
      <c r="F207" s="65">
        <v>0.33</v>
      </c>
      <c r="G207" s="66">
        <v>0.32</v>
      </c>
      <c r="H207" s="67">
        <f t="shared" si="74"/>
        <v>0.16</v>
      </c>
      <c r="I207" s="65">
        <f t="shared" si="75"/>
        <v>1.25</v>
      </c>
      <c r="J207" s="68">
        <f t="shared" si="76"/>
        <v>1.5699999999999998</v>
      </c>
    </row>
    <row r="208" spans="1:10" ht="12" customHeight="1" x14ac:dyDescent="0.2">
      <c r="A208" s="513"/>
      <c r="B208" s="499"/>
      <c r="C208" s="63">
        <f t="shared" si="73"/>
        <v>14</v>
      </c>
      <c r="D208" s="64">
        <v>16</v>
      </c>
      <c r="E208" s="65">
        <v>2</v>
      </c>
      <c r="F208" s="65">
        <v>0.33</v>
      </c>
      <c r="G208" s="66">
        <v>0.32</v>
      </c>
      <c r="H208" s="67">
        <f t="shared" si="74"/>
        <v>0.16</v>
      </c>
      <c r="I208" s="65">
        <f t="shared" si="75"/>
        <v>1.35</v>
      </c>
      <c r="J208" s="68">
        <f t="shared" si="76"/>
        <v>1.67</v>
      </c>
    </row>
    <row r="209" spans="1:10" ht="12" customHeight="1" x14ac:dyDescent="0.2">
      <c r="A209" s="513"/>
      <c r="B209" s="499"/>
      <c r="C209" s="63">
        <f t="shared" si="73"/>
        <v>16</v>
      </c>
      <c r="D209" s="64">
        <v>17</v>
      </c>
      <c r="E209" s="65">
        <v>2.1</v>
      </c>
      <c r="F209" s="65">
        <v>0.33</v>
      </c>
      <c r="G209" s="66">
        <v>0.32</v>
      </c>
      <c r="H209" s="67">
        <f t="shared" si="74"/>
        <v>0.16</v>
      </c>
      <c r="I209" s="65">
        <f t="shared" si="75"/>
        <v>1.4500000000000002</v>
      </c>
      <c r="J209" s="68">
        <f t="shared" si="76"/>
        <v>1.77</v>
      </c>
    </row>
    <row r="210" spans="1:10" ht="12" customHeight="1" thickBot="1" x14ac:dyDescent="0.25">
      <c r="A210" s="514"/>
      <c r="B210" s="500"/>
      <c r="C210" s="69">
        <f t="shared" si="73"/>
        <v>17</v>
      </c>
      <c r="D210" s="70">
        <v>25</v>
      </c>
      <c r="E210" s="71">
        <v>2.15</v>
      </c>
      <c r="F210" s="71">
        <v>0.33</v>
      </c>
      <c r="G210" s="72">
        <v>0.32</v>
      </c>
      <c r="H210" s="73">
        <f t="shared" si="74"/>
        <v>0.16</v>
      </c>
      <c r="I210" s="71">
        <f t="shared" si="75"/>
        <v>1.5</v>
      </c>
      <c r="J210" s="74">
        <f t="shared" si="76"/>
        <v>1.8199999999999998</v>
      </c>
    </row>
    <row r="211" spans="1:10" ht="12" customHeight="1" x14ac:dyDescent="0.2">
      <c r="A211" s="511" t="s">
        <v>84</v>
      </c>
      <c r="B211" s="497" t="s">
        <v>29</v>
      </c>
      <c r="C211" s="57" t="str">
        <f t="shared" si="73"/>
        <v/>
      </c>
      <c r="D211" s="58">
        <v>10</v>
      </c>
      <c r="E211" s="59">
        <v>1.65</v>
      </c>
      <c r="F211" s="59">
        <v>0.33</v>
      </c>
      <c r="G211" s="60">
        <v>0.32</v>
      </c>
      <c r="H211" s="61">
        <f t="shared" si="74"/>
        <v>0.16</v>
      </c>
      <c r="I211" s="59">
        <f t="shared" si="75"/>
        <v>0.99999999999999989</v>
      </c>
      <c r="J211" s="62">
        <f t="shared" si="76"/>
        <v>1.3199999999999998</v>
      </c>
    </row>
    <row r="212" spans="1:10" ht="12" customHeight="1" x14ac:dyDescent="0.2">
      <c r="A212" s="512"/>
      <c r="B212" s="510"/>
      <c r="C212" s="63">
        <f t="shared" si="73"/>
        <v>10</v>
      </c>
      <c r="D212" s="64">
        <v>11</v>
      </c>
      <c r="E212" s="65">
        <v>1.7</v>
      </c>
      <c r="F212" s="65">
        <v>0.33</v>
      </c>
      <c r="G212" s="66">
        <v>0.32</v>
      </c>
      <c r="H212" s="67">
        <f t="shared" si="74"/>
        <v>0.16</v>
      </c>
      <c r="I212" s="65">
        <f t="shared" si="75"/>
        <v>1.0499999999999998</v>
      </c>
      <c r="J212" s="68">
        <f t="shared" si="76"/>
        <v>1.3699999999999999</v>
      </c>
    </row>
    <row r="213" spans="1:10" ht="12" customHeight="1" x14ac:dyDescent="0.2">
      <c r="A213" s="512"/>
      <c r="B213" s="510"/>
      <c r="C213" s="63">
        <f t="shared" ref="C213:C224" si="77">IF(D212=25,"",D212)</f>
        <v>11</v>
      </c>
      <c r="D213" s="64">
        <v>13</v>
      </c>
      <c r="E213" s="65">
        <v>1.8</v>
      </c>
      <c r="F213" s="65">
        <v>0.33</v>
      </c>
      <c r="G213" s="66">
        <v>0.32</v>
      </c>
      <c r="H213" s="67">
        <f t="shared" ref="H213:H224" si="78">G213/2</f>
        <v>0.16</v>
      </c>
      <c r="I213" s="65">
        <f t="shared" ref="I213:I224" si="79">E213-(F213+G213)</f>
        <v>1.1499999999999999</v>
      </c>
      <c r="J213" s="68">
        <f t="shared" ref="J213:J224" si="80">E213-F213</f>
        <v>1.47</v>
      </c>
    </row>
    <row r="214" spans="1:10" ht="12" customHeight="1" x14ac:dyDescent="0.2">
      <c r="A214" s="512"/>
      <c r="B214" s="510"/>
      <c r="C214" s="63">
        <f t="shared" si="77"/>
        <v>13</v>
      </c>
      <c r="D214" s="64">
        <v>14</v>
      </c>
      <c r="E214" s="65">
        <v>1.9</v>
      </c>
      <c r="F214" s="65">
        <v>0.33</v>
      </c>
      <c r="G214" s="66">
        <v>0.32</v>
      </c>
      <c r="H214" s="67">
        <f t="shared" si="78"/>
        <v>0.16</v>
      </c>
      <c r="I214" s="65">
        <f t="shared" si="79"/>
        <v>1.25</v>
      </c>
      <c r="J214" s="68">
        <f t="shared" si="80"/>
        <v>1.5699999999999998</v>
      </c>
    </row>
    <row r="215" spans="1:10" ht="12" customHeight="1" x14ac:dyDescent="0.2">
      <c r="A215" s="513"/>
      <c r="B215" s="499"/>
      <c r="C215" s="63">
        <f t="shared" si="77"/>
        <v>14</v>
      </c>
      <c r="D215" s="64">
        <v>15</v>
      </c>
      <c r="E215" s="65">
        <v>2</v>
      </c>
      <c r="F215" s="65">
        <v>0.33</v>
      </c>
      <c r="G215" s="66">
        <v>0.32</v>
      </c>
      <c r="H215" s="67">
        <f t="shared" si="78"/>
        <v>0.16</v>
      </c>
      <c r="I215" s="65">
        <f t="shared" si="79"/>
        <v>1.35</v>
      </c>
      <c r="J215" s="68">
        <f t="shared" si="80"/>
        <v>1.67</v>
      </c>
    </row>
    <row r="216" spans="1:10" ht="12" customHeight="1" x14ac:dyDescent="0.2">
      <c r="A216" s="513"/>
      <c r="B216" s="499"/>
      <c r="C216" s="63">
        <f t="shared" si="77"/>
        <v>15</v>
      </c>
      <c r="D216" s="64">
        <v>17</v>
      </c>
      <c r="E216" s="65">
        <v>2.1</v>
      </c>
      <c r="F216" s="65">
        <v>0.33</v>
      </c>
      <c r="G216" s="66">
        <v>0.32</v>
      </c>
      <c r="H216" s="67">
        <f t="shared" si="78"/>
        <v>0.16</v>
      </c>
      <c r="I216" s="65">
        <f t="shared" si="79"/>
        <v>1.4500000000000002</v>
      </c>
      <c r="J216" s="68">
        <f t="shared" si="80"/>
        <v>1.77</v>
      </c>
    </row>
    <row r="217" spans="1:10" ht="12" customHeight="1" thickBot="1" x14ac:dyDescent="0.25">
      <c r="A217" s="514"/>
      <c r="B217" s="500"/>
      <c r="C217" s="69">
        <f t="shared" si="77"/>
        <v>17</v>
      </c>
      <c r="D217" s="70">
        <v>25</v>
      </c>
      <c r="E217" s="71">
        <v>2.15</v>
      </c>
      <c r="F217" s="71">
        <v>0.33</v>
      </c>
      <c r="G217" s="72">
        <v>0.32</v>
      </c>
      <c r="H217" s="73">
        <f t="shared" si="78"/>
        <v>0.16</v>
      </c>
      <c r="I217" s="71">
        <f t="shared" si="79"/>
        <v>1.5</v>
      </c>
      <c r="J217" s="74">
        <f t="shared" si="80"/>
        <v>1.8199999999999998</v>
      </c>
    </row>
    <row r="218" spans="1:10" ht="12" customHeight="1" x14ac:dyDescent="0.2">
      <c r="A218" s="511" t="s">
        <v>194</v>
      </c>
      <c r="B218" s="497" t="s">
        <v>29</v>
      </c>
      <c r="C218" s="57" t="str">
        <f t="shared" si="77"/>
        <v/>
      </c>
      <c r="D218" s="58">
        <v>10</v>
      </c>
      <c r="E218" s="59">
        <v>1.6</v>
      </c>
      <c r="F218" s="59">
        <v>0.33</v>
      </c>
      <c r="G218" s="60">
        <v>0.32</v>
      </c>
      <c r="H218" s="61">
        <f t="shared" si="78"/>
        <v>0.16</v>
      </c>
      <c r="I218" s="59">
        <f t="shared" si="79"/>
        <v>0.95000000000000007</v>
      </c>
      <c r="J218" s="62">
        <f t="shared" si="80"/>
        <v>1.27</v>
      </c>
    </row>
    <row r="219" spans="1:10" ht="12" customHeight="1" x14ac:dyDescent="0.2">
      <c r="A219" s="512"/>
      <c r="B219" s="510"/>
      <c r="C219" s="63">
        <f t="shared" si="77"/>
        <v>10</v>
      </c>
      <c r="D219" s="64">
        <v>11</v>
      </c>
      <c r="E219" s="65">
        <v>1.7</v>
      </c>
      <c r="F219" s="65">
        <v>0.33</v>
      </c>
      <c r="G219" s="66">
        <v>0.32</v>
      </c>
      <c r="H219" s="67">
        <f t="shared" si="78"/>
        <v>0.16</v>
      </c>
      <c r="I219" s="65">
        <f t="shared" si="79"/>
        <v>1.0499999999999998</v>
      </c>
      <c r="J219" s="68">
        <f t="shared" si="80"/>
        <v>1.3699999999999999</v>
      </c>
    </row>
    <row r="220" spans="1:10" ht="12" customHeight="1" x14ac:dyDescent="0.2">
      <c r="A220" s="512"/>
      <c r="B220" s="510"/>
      <c r="C220" s="63">
        <f t="shared" si="77"/>
        <v>11</v>
      </c>
      <c r="D220" s="64">
        <v>13</v>
      </c>
      <c r="E220" s="65">
        <v>1.8</v>
      </c>
      <c r="F220" s="65">
        <v>0.33</v>
      </c>
      <c r="G220" s="66">
        <v>0.32</v>
      </c>
      <c r="H220" s="67">
        <f t="shared" si="78"/>
        <v>0.16</v>
      </c>
      <c r="I220" s="65">
        <f t="shared" si="79"/>
        <v>1.1499999999999999</v>
      </c>
      <c r="J220" s="68">
        <f t="shared" si="80"/>
        <v>1.47</v>
      </c>
    </row>
    <row r="221" spans="1:10" ht="12" customHeight="1" x14ac:dyDescent="0.2">
      <c r="A221" s="512"/>
      <c r="B221" s="510"/>
      <c r="C221" s="63">
        <f t="shared" si="77"/>
        <v>13</v>
      </c>
      <c r="D221" s="64">
        <v>14</v>
      </c>
      <c r="E221" s="65">
        <v>1.9</v>
      </c>
      <c r="F221" s="65">
        <v>0.33</v>
      </c>
      <c r="G221" s="66">
        <v>0.32</v>
      </c>
      <c r="H221" s="67">
        <f t="shared" si="78"/>
        <v>0.16</v>
      </c>
      <c r="I221" s="65">
        <f t="shared" si="79"/>
        <v>1.25</v>
      </c>
      <c r="J221" s="68">
        <f t="shared" si="80"/>
        <v>1.5699999999999998</v>
      </c>
    </row>
    <row r="222" spans="1:10" ht="12" customHeight="1" x14ac:dyDescent="0.2">
      <c r="A222" s="513"/>
      <c r="B222" s="499"/>
      <c r="C222" s="63">
        <f t="shared" si="77"/>
        <v>14</v>
      </c>
      <c r="D222" s="64">
        <v>15</v>
      </c>
      <c r="E222" s="65">
        <v>2</v>
      </c>
      <c r="F222" s="65">
        <v>0.33</v>
      </c>
      <c r="G222" s="66">
        <v>0.32</v>
      </c>
      <c r="H222" s="67">
        <f t="shared" si="78"/>
        <v>0.16</v>
      </c>
      <c r="I222" s="65">
        <f t="shared" si="79"/>
        <v>1.35</v>
      </c>
      <c r="J222" s="68">
        <f t="shared" si="80"/>
        <v>1.67</v>
      </c>
    </row>
    <row r="223" spans="1:10" ht="12" customHeight="1" x14ac:dyDescent="0.2">
      <c r="A223" s="513"/>
      <c r="B223" s="499"/>
      <c r="C223" s="63">
        <f t="shared" si="77"/>
        <v>15</v>
      </c>
      <c r="D223" s="64">
        <v>17</v>
      </c>
      <c r="E223" s="65">
        <v>2.1</v>
      </c>
      <c r="F223" s="65">
        <v>0.33</v>
      </c>
      <c r="G223" s="66">
        <v>0.32</v>
      </c>
      <c r="H223" s="67">
        <f t="shared" si="78"/>
        <v>0.16</v>
      </c>
      <c r="I223" s="65">
        <f t="shared" si="79"/>
        <v>1.4500000000000002</v>
      </c>
      <c r="J223" s="68">
        <f t="shared" si="80"/>
        <v>1.77</v>
      </c>
    </row>
    <row r="224" spans="1:10" ht="12" customHeight="1" thickBot="1" x14ac:dyDescent="0.25">
      <c r="A224" s="514"/>
      <c r="B224" s="500"/>
      <c r="C224" s="69">
        <f t="shared" si="77"/>
        <v>17</v>
      </c>
      <c r="D224" s="70">
        <v>25</v>
      </c>
      <c r="E224" s="71">
        <v>2.15</v>
      </c>
      <c r="F224" s="71">
        <v>0.33</v>
      </c>
      <c r="G224" s="72">
        <v>0.32</v>
      </c>
      <c r="H224" s="73">
        <f t="shared" si="78"/>
        <v>0.16</v>
      </c>
      <c r="I224" s="71">
        <f t="shared" si="79"/>
        <v>1.5</v>
      </c>
      <c r="J224" s="74">
        <f t="shared" si="80"/>
        <v>1.8199999999999998</v>
      </c>
    </row>
    <row r="225" spans="1:10" ht="12" customHeight="1" x14ac:dyDescent="0.2">
      <c r="A225" s="493" t="s">
        <v>107</v>
      </c>
      <c r="B225" s="497" t="s">
        <v>29</v>
      </c>
      <c r="C225" s="57" t="str">
        <f t="shared" ref="C225:C234" si="81">IF(D224=25,"",D224)</f>
        <v/>
      </c>
      <c r="D225" s="58">
        <v>12</v>
      </c>
      <c r="E225" s="59">
        <v>1.7</v>
      </c>
      <c r="F225" s="59">
        <v>0.38</v>
      </c>
      <c r="G225" s="60">
        <v>0.37</v>
      </c>
      <c r="H225" s="61">
        <f t="shared" ref="H225:H234" si="82">G225/2</f>
        <v>0.185</v>
      </c>
      <c r="I225" s="59">
        <f t="shared" ref="I225:I234" si="83">E225-(F225+G225)</f>
        <v>0.95</v>
      </c>
      <c r="J225" s="62">
        <f t="shared" ref="J225:J234" si="84">E225-F225</f>
        <v>1.3199999999999998</v>
      </c>
    </row>
    <row r="226" spans="1:10" ht="12" customHeight="1" x14ac:dyDescent="0.2">
      <c r="A226" s="509"/>
      <c r="B226" s="510"/>
      <c r="C226" s="63">
        <f t="shared" si="81"/>
        <v>12</v>
      </c>
      <c r="D226" s="64">
        <v>14</v>
      </c>
      <c r="E226" s="65">
        <v>1.8</v>
      </c>
      <c r="F226" s="65">
        <v>0.38</v>
      </c>
      <c r="G226" s="66">
        <v>0.37</v>
      </c>
      <c r="H226" s="67">
        <f t="shared" si="82"/>
        <v>0.185</v>
      </c>
      <c r="I226" s="65">
        <f t="shared" si="83"/>
        <v>1.05</v>
      </c>
      <c r="J226" s="68">
        <f t="shared" si="84"/>
        <v>1.42</v>
      </c>
    </row>
    <row r="227" spans="1:10" ht="12" customHeight="1" x14ac:dyDescent="0.2">
      <c r="A227" s="495"/>
      <c r="B227" s="499"/>
      <c r="C227" s="63">
        <f t="shared" si="81"/>
        <v>14</v>
      </c>
      <c r="D227" s="64">
        <v>15</v>
      </c>
      <c r="E227" s="65">
        <v>1.9</v>
      </c>
      <c r="F227" s="65">
        <v>0.38</v>
      </c>
      <c r="G227" s="66">
        <v>0.37</v>
      </c>
      <c r="H227" s="67">
        <f t="shared" si="82"/>
        <v>0.185</v>
      </c>
      <c r="I227" s="65">
        <f t="shared" si="83"/>
        <v>1.1499999999999999</v>
      </c>
      <c r="J227" s="68">
        <f t="shared" si="84"/>
        <v>1.52</v>
      </c>
    </row>
    <row r="228" spans="1:10" ht="12" customHeight="1" x14ac:dyDescent="0.2">
      <c r="A228" s="495"/>
      <c r="B228" s="499"/>
      <c r="C228" s="63">
        <f t="shared" si="81"/>
        <v>15</v>
      </c>
      <c r="D228" s="64">
        <v>17</v>
      </c>
      <c r="E228" s="65">
        <v>2</v>
      </c>
      <c r="F228" s="65">
        <v>0.38</v>
      </c>
      <c r="G228" s="66">
        <v>0.37</v>
      </c>
      <c r="H228" s="67">
        <f t="shared" si="82"/>
        <v>0.185</v>
      </c>
      <c r="I228" s="65">
        <f t="shared" si="83"/>
        <v>1.25</v>
      </c>
      <c r="J228" s="68">
        <f t="shared" si="84"/>
        <v>1.62</v>
      </c>
    </row>
    <row r="229" spans="1:10" ht="12" customHeight="1" thickBot="1" x14ac:dyDescent="0.25">
      <c r="A229" s="496"/>
      <c r="B229" s="500"/>
      <c r="C229" s="69">
        <f t="shared" si="81"/>
        <v>17</v>
      </c>
      <c r="D229" s="70">
        <v>25</v>
      </c>
      <c r="E229" s="71">
        <v>2.0499999999999998</v>
      </c>
      <c r="F229" s="71">
        <v>0.38</v>
      </c>
      <c r="G229" s="72">
        <v>0.37</v>
      </c>
      <c r="H229" s="73">
        <f t="shared" si="82"/>
        <v>0.185</v>
      </c>
      <c r="I229" s="71">
        <f t="shared" si="83"/>
        <v>1.2999999999999998</v>
      </c>
      <c r="J229" s="74">
        <f t="shared" si="84"/>
        <v>1.67</v>
      </c>
    </row>
    <row r="230" spans="1:10" ht="12" customHeight="1" x14ac:dyDescent="0.2">
      <c r="A230" s="493" t="s">
        <v>184</v>
      </c>
      <c r="B230" s="497" t="s">
        <v>29</v>
      </c>
      <c r="C230" s="57" t="str">
        <f t="shared" si="81"/>
        <v/>
      </c>
      <c r="D230" s="58">
        <v>13</v>
      </c>
      <c r="E230" s="59">
        <v>1.7</v>
      </c>
      <c r="F230" s="59">
        <v>0.38</v>
      </c>
      <c r="G230" s="60">
        <v>0.37</v>
      </c>
      <c r="H230" s="61">
        <f t="shared" si="82"/>
        <v>0.185</v>
      </c>
      <c r="I230" s="59">
        <f t="shared" si="83"/>
        <v>0.95</v>
      </c>
      <c r="J230" s="62">
        <f t="shared" si="84"/>
        <v>1.3199999999999998</v>
      </c>
    </row>
    <row r="231" spans="1:10" ht="12" customHeight="1" x14ac:dyDescent="0.2">
      <c r="A231" s="509"/>
      <c r="B231" s="510"/>
      <c r="C231" s="63">
        <f t="shared" si="81"/>
        <v>13</v>
      </c>
      <c r="D231" s="64">
        <v>14</v>
      </c>
      <c r="E231" s="65">
        <v>1.8</v>
      </c>
      <c r="F231" s="65">
        <v>0.38</v>
      </c>
      <c r="G231" s="66">
        <v>0.37</v>
      </c>
      <c r="H231" s="67">
        <f t="shared" si="82"/>
        <v>0.185</v>
      </c>
      <c r="I231" s="65">
        <f t="shared" si="83"/>
        <v>1.05</v>
      </c>
      <c r="J231" s="68">
        <f t="shared" si="84"/>
        <v>1.42</v>
      </c>
    </row>
    <row r="232" spans="1:10" ht="12" customHeight="1" x14ac:dyDescent="0.2">
      <c r="A232" s="495"/>
      <c r="B232" s="499"/>
      <c r="C232" s="63">
        <f t="shared" si="81"/>
        <v>14</v>
      </c>
      <c r="D232" s="64">
        <v>16</v>
      </c>
      <c r="E232" s="65">
        <v>1.9</v>
      </c>
      <c r="F232" s="65">
        <v>0.38</v>
      </c>
      <c r="G232" s="66">
        <v>0.37</v>
      </c>
      <c r="H232" s="67">
        <f t="shared" si="82"/>
        <v>0.185</v>
      </c>
      <c r="I232" s="65">
        <f t="shared" si="83"/>
        <v>1.1499999999999999</v>
      </c>
      <c r="J232" s="68">
        <f t="shared" si="84"/>
        <v>1.52</v>
      </c>
    </row>
    <row r="233" spans="1:10" ht="12" customHeight="1" thickBot="1" x14ac:dyDescent="0.25">
      <c r="A233" s="496"/>
      <c r="B233" s="500"/>
      <c r="C233" s="69">
        <f t="shared" si="81"/>
        <v>16</v>
      </c>
      <c r="D233" s="70">
        <v>25</v>
      </c>
      <c r="E233" s="71">
        <v>1.95</v>
      </c>
      <c r="F233" s="71">
        <v>0.38</v>
      </c>
      <c r="G233" s="72">
        <v>0.37</v>
      </c>
      <c r="H233" s="73">
        <f t="shared" si="82"/>
        <v>0.185</v>
      </c>
      <c r="I233" s="71">
        <f t="shared" si="83"/>
        <v>1.2</v>
      </c>
      <c r="J233" s="74">
        <f t="shared" si="84"/>
        <v>1.5699999999999998</v>
      </c>
    </row>
    <row r="234" spans="1:10" ht="12" customHeight="1" x14ac:dyDescent="0.2">
      <c r="A234" s="493" t="s">
        <v>151</v>
      </c>
      <c r="B234" s="497" t="s">
        <v>29</v>
      </c>
      <c r="C234" s="57" t="str">
        <f t="shared" si="81"/>
        <v/>
      </c>
      <c r="D234" s="58">
        <v>12</v>
      </c>
      <c r="E234" s="59">
        <v>1.65</v>
      </c>
      <c r="F234" s="59">
        <v>0.38</v>
      </c>
      <c r="G234" s="60">
        <v>0.37</v>
      </c>
      <c r="H234" s="61">
        <f t="shared" si="82"/>
        <v>0.185</v>
      </c>
      <c r="I234" s="59">
        <f t="shared" si="83"/>
        <v>0.89999999999999991</v>
      </c>
      <c r="J234" s="62">
        <f t="shared" si="84"/>
        <v>1.27</v>
      </c>
    </row>
    <row r="235" spans="1:10" ht="12" customHeight="1" x14ac:dyDescent="0.2">
      <c r="A235" s="509"/>
      <c r="B235" s="510"/>
      <c r="C235" s="63">
        <f t="shared" ref="C235:C244" si="85">IF(D234=25,"",D234)</f>
        <v>12</v>
      </c>
      <c r="D235" s="64">
        <v>13</v>
      </c>
      <c r="E235" s="65">
        <v>1.7</v>
      </c>
      <c r="F235" s="65">
        <v>0.38</v>
      </c>
      <c r="G235" s="66">
        <v>0.37</v>
      </c>
      <c r="H235" s="67">
        <f t="shared" ref="H235:H244" si="86">G235/2</f>
        <v>0.185</v>
      </c>
      <c r="I235" s="65">
        <f t="shared" ref="I235:I244" si="87">E235-(F235+G235)</f>
        <v>0.95</v>
      </c>
      <c r="J235" s="68">
        <f t="shared" ref="J235:J244" si="88">E235-F235</f>
        <v>1.3199999999999998</v>
      </c>
    </row>
    <row r="236" spans="1:10" ht="12" customHeight="1" x14ac:dyDescent="0.2">
      <c r="A236" s="495"/>
      <c r="B236" s="499"/>
      <c r="C236" s="63">
        <f t="shared" si="85"/>
        <v>13</v>
      </c>
      <c r="D236" s="64">
        <v>15</v>
      </c>
      <c r="E236" s="65">
        <v>1.8</v>
      </c>
      <c r="F236" s="65">
        <v>0.38</v>
      </c>
      <c r="G236" s="66">
        <v>0.37</v>
      </c>
      <c r="H236" s="67">
        <f t="shared" si="86"/>
        <v>0.185</v>
      </c>
      <c r="I236" s="65">
        <f t="shared" si="87"/>
        <v>1.05</v>
      </c>
      <c r="J236" s="68">
        <f t="shared" si="88"/>
        <v>1.42</v>
      </c>
    </row>
    <row r="237" spans="1:10" ht="12" customHeight="1" x14ac:dyDescent="0.2">
      <c r="A237" s="495"/>
      <c r="B237" s="499"/>
      <c r="C237" s="63">
        <f t="shared" si="85"/>
        <v>15</v>
      </c>
      <c r="D237" s="64">
        <v>17</v>
      </c>
      <c r="E237" s="65">
        <v>1.9</v>
      </c>
      <c r="F237" s="65">
        <v>0.38</v>
      </c>
      <c r="G237" s="66">
        <v>0.37</v>
      </c>
      <c r="H237" s="67">
        <f t="shared" si="86"/>
        <v>0.185</v>
      </c>
      <c r="I237" s="65">
        <f t="shared" si="87"/>
        <v>1.1499999999999999</v>
      </c>
      <c r="J237" s="68">
        <f t="shared" si="88"/>
        <v>1.52</v>
      </c>
    </row>
    <row r="238" spans="1:10" ht="12" customHeight="1" thickBot="1" x14ac:dyDescent="0.25">
      <c r="A238" s="496"/>
      <c r="B238" s="500"/>
      <c r="C238" s="69">
        <f t="shared" si="85"/>
        <v>17</v>
      </c>
      <c r="D238" s="70">
        <v>25</v>
      </c>
      <c r="E238" s="71">
        <v>1.95</v>
      </c>
      <c r="F238" s="71">
        <v>0.38</v>
      </c>
      <c r="G238" s="72">
        <v>0.37</v>
      </c>
      <c r="H238" s="73">
        <f t="shared" si="86"/>
        <v>0.185</v>
      </c>
      <c r="I238" s="71">
        <f t="shared" si="87"/>
        <v>1.2</v>
      </c>
      <c r="J238" s="74">
        <f t="shared" si="88"/>
        <v>1.5699999999999998</v>
      </c>
    </row>
    <row r="239" spans="1:10" ht="12" customHeight="1" x14ac:dyDescent="0.2">
      <c r="A239" s="493" t="s">
        <v>92</v>
      </c>
      <c r="B239" s="497" t="s">
        <v>29</v>
      </c>
      <c r="C239" s="57" t="str">
        <f t="shared" si="85"/>
        <v/>
      </c>
      <c r="D239" s="58">
        <v>11</v>
      </c>
      <c r="E239" s="59">
        <v>1.55</v>
      </c>
      <c r="F239" s="59">
        <v>0.4</v>
      </c>
      <c r="G239" s="60">
        <v>0.4</v>
      </c>
      <c r="H239" s="61">
        <f t="shared" si="86"/>
        <v>0.2</v>
      </c>
      <c r="I239" s="59">
        <f t="shared" si="87"/>
        <v>0.75</v>
      </c>
      <c r="J239" s="62">
        <f t="shared" si="88"/>
        <v>1.1499999999999999</v>
      </c>
    </row>
    <row r="240" spans="1:10" ht="12" customHeight="1" x14ac:dyDescent="0.2">
      <c r="A240" s="509"/>
      <c r="B240" s="510"/>
      <c r="C240" s="63">
        <f t="shared" si="85"/>
        <v>11</v>
      </c>
      <c r="D240" s="64">
        <v>13</v>
      </c>
      <c r="E240" s="65">
        <v>1.65</v>
      </c>
      <c r="F240" s="65">
        <v>0.4</v>
      </c>
      <c r="G240" s="66">
        <v>0.4</v>
      </c>
      <c r="H240" s="67">
        <f t="shared" si="86"/>
        <v>0.2</v>
      </c>
      <c r="I240" s="65">
        <f t="shared" si="87"/>
        <v>0.84999999999999987</v>
      </c>
      <c r="J240" s="68">
        <f t="shared" si="88"/>
        <v>1.25</v>
      </c>
    </row>
    <row r="241" spans="1:10" ht="12" customHeight="1" x14ac:dyDescent="0.2">
      <c r="A241" s="495"/>
      <c r="B241" s="499"/>
      <c r="C241" s="63">
        <f t="shared" si="85"/>
        <v>13</v>
      </c>
      <c r="D241" s="64">
        <v>15</v>
      </c>
      <c r="E241" s="65">
        <v>1.75</v>
      </c>
      <c r="F241" s="65">
        <v>0.4</v>
      </c>
      <c r="G241" s="66">
        <v>0.4</v>
      </c>
      <c r="H241" s="67">
        <f t="shared" si="86"/>
        <v>0.2</v>
      </c>
      <c r="I241" s="65">
        <f t="shared" si="87"/>
        <v>0.95</v>
      </c>
      <c r="J241" s="68">
        <f t="shared" si="88"/>
        <v>1.35</v>
      </c>
    </row>
    <row r="242" spans="1:10" ht="12" customHeight="1" x14ac:dyDescent="0.2">
      <c r="A242" s="495"/>
      <c r="B242" s="499"/>
      <c r="C242" s="63">
        <f t="shared" si="85"/>
        <v>15</v>
      </c>
      <c r="D242" s="64">
        <v>17</v>
      </c>
      <c r="E242" s="65">
        <v>1.85</v>
      </c>
      <c r="F242" s="65">
        <v>0.4</v>
      </c>
      <c r="G242" s="66">
        <v>0.4</v>
      </c>
      <c r="H242" s="67">
        <f t="shared" si="86"/>
        <v>0.2</v>
      </c>
      <c r="I242" s="65">
        <f t="shared" si="87"/>
        <v>1.05</v>
      </c>
      <c r="J242" s="68">
        <f t="shared" si="88"/>
        <v>1.4500000000000002</v>
      </c>
    </row>
    <row r="243" spans="1:10" ht="12" customHeight="1" thickBot="1" x14ac:dyDescent="0.25">
      <c r="A243" s="496"/>
      <c r="B243" s="500"/>
      <c r="C243" s="69">
        <f t="shared" si="85"/>
        <v>17</v>
      </c>
      <c r="D243" s="70">
        <v>25</v>
      </c>
      <c r="E243" s="71">
        <v>1.9</v>
      </c>
      <c r="F243" s="71">
        <v>0.4</v>
      </c>
      <c r="G243" s="72">
        <v>0.4</v>
      </c>
      <c r="H243" s="73">
        <f t="shared" si="86"/>
        <v>0.2</v>
      </c>
      <c r="I243" s="71">
        <f t="shared" si="87"/>
        <v>1.0999999999999999</v>
      </c>
      <c r="J243" s="74">
        <f t="shared" si="88"/>
        <v>1.5</v>
      </c>
    </row>
    <row r="244" spans="1:10" ht="13" customHeight="1" x14ac:dyDescent="0.2">
      <c r="A244" s="493" t="s">
        <v>219</v>
      </c>
      <c r="B244" s="497" t="s">
        <v>29</v>
      </c>
      <c r="C244" s="57" t="str">
        <f t="shared" si="85"/>
        <v/>
      </c>
      <c r="D244" s="58">
        <v>12</v>
      </c>
      <c r="E244" s="59">
        <v>1.6</v>
      </c>
      <c r="F244" s="59">
        <v>0.43</v>
      </c>
      <c r="G244" s="60">
        <v>0.42</v>
      </c>
      <c r="H244" s="61">
        <f t="shared" si="86"/>
        <v>0.21</v>
      </c>
      <c r="I244" s="59">
        <f t="shared" si="87"/>
        <v>0.75000000000000011</v>
      </c>
      <c r="J244" s="62">
        <f t="shared" si="88"/>
        <v>1.1700000000000002</v>
      </c>
    </row>
    <row r="245" spans="1:10" ht="13" customHeight="1" x14ac:dyDescent="0.2">
      <c r="A245" s="509"/>
      <c r="B245" s="510"/>
      <c r="C245" s="63">
        <f t="shared" ref="C245:C256" si="89">IF(D244=25,"",D244)</f>
        <v>12</v>
      </c>
      <c r="D245" s="64">
        <v>15</v>
      </c>
      <c r="E245" s="65">
        <v>1.7</v>
      </c>
      <c r="F245" s="65">
        <v>0.43</v>
      </c>
      <c r="G245" s="66">
        <v>0.42</v>
      </c>
      <c r="H245" s="67">
        <f t="shared" ref="H245:H256" si="90">G245/2</f>
        <v>0.21</v>
      </c>
      <c r="I245" s="65">
        <f t="shared" ref="I245:I256" si="91">E245-(F245+G245)</f>
        <v>0.85</v>
      </c>
      <c r="J245" s="68">
        <f t="shared" ref="J245:J256" si="92">E245-F245</f>
        <v>1.27</v>
      </c>
    </row>
    <row r="246" spans="1:10" ht="13" customHeight="1" x14ac:dyDescent="0.2">
      <c r="A246" s="495"/>
      <c r="B246" s="499"/>
      <c r="C246" s="63">
        <f t="shared" si="89"/>
        <v>15</v>
      </c>
      <c r="D246" s="64">
        <v>17</v>
      </c>
      <c r="E246" s="65">
        <v>1.8</v>
      </c>
      <c r="F246" s="65">
        <v>0.43</v>
      </c>
      <c r="G246" s="66">
        <v>0.42</v>
      </c>
      <c r="H246" s="67">
        <f t="shared" si="90"/>
        <v>0.21</v>
      </c>
      <c r="I246" s="65">
        <f t="shared" si="91"/>
        <v>0.95000000000000007</v>
      </c>
      <c r="J246" s="68">
        <f t="shared" si="92"/>
        <v>1.37</v>
      </c>
    </row>
    <row r="247" spans="1:10" ht="13" customHeight="1" thickBot="1" x14ac:dyDescent="0.25">
      <c r="A247" s="496"/>
      <c r="B247" s="500"/>
      <c r="C247" s="69">
        <f t="shared" si="89"/>
        <v>17</v>
      </c>
      <c r="D247" s="70">
        <v>25</v>
      </c>
      <c r="E247" s="71">
        <v>1.85</v>
      </c>
      <c r="F247" s="71">
        <v>0.43</v>
      </c>
      <c r="G247" s="72">
        <v>0.42</v>
      </c>
      <c r="H247" s="73">
        <f t="shared" si="90"/>
        <v>0.21</v>
      </c>
      <c r="I247" s="71">
        <f t="shared" si="91"/>
        <v>1</v>
      </c>
      <c r="J247" s="74">
        <f t="shared" si="92"/>
        <v>1.4200000000000002</v>
      </c>
    </row>
    <row r="248" spans="1:10" ht="13" customHeight="1" x14ac:dyDescent="0.2">
      <c r="A248" s="493" t="s">
        <v>68</v>
      </c>
      <c r="B248" s="497" t="s">
        <v>29</v>
      </c>
      <c r="C248" s="57" t="str">
        <f t="shared" si="89"/>
        <v/>
      </c>
      <c r="D248" s="58">
        <v>9</v>
      </c>
      <c r="E248" s="59">
        <v>1.45</v>
      </c>
      <c r="F248" s="59">
        <v>0.43</v>
      </c>
      <c r="G248" s="60">
        <v>0.42</v>
      </c>
      <c r="H248" s="61">
        <f t="shared" si="90"/>
        <v>0.21</v>
      </c>
      <c r="I248" s="59">
        <f t="shared" si="91"/>
        <v>0.6</v>
      </c>
      <c r="J248" s="62">
        <f t="shared" si="92"/>
        <v>1.02</v>
      </c>
    </row>
    <row r="249" spans="1:10" ht="13" customHeight="1" x14ac:dyDescent="0.2">
      <c r="A249" s="509"/>
      <c r="B249" s="510"/>
      <c r="C249" s="63">
        <f t="shared" si="89"/>
        <v>9</v>
      </c>
      <c r="D249" s="64">
        <v>11</v>
      </c>
      <c r="E249" s="65">
        <v>1.5</v>
      </c>
      <c r="F249" s="65">
        <v>0.43</v>
      </c>
      <c r="G249" s="66">
        <v>0.42</v>
      </c>
      <c r="H249" s="67">
        <f t="shared" si="90"/>
        <v>0.21</v>
      </c>
      <c r="I249" s="65">
        <f t="shared" si="91"/>
        <v>0.65</v>
      </c>
      <c r="J249" s="68">
        <f t="shared" si="92"/>
        <v>1.07</v>
      </c>
    </row>
    <row r="250" spans="1:10" ht="13" customHeight="1" x14ac:dyDescent="0.2">
      <c r="A250" s="495"/>
      <c r="B250" s="499"/>
      <c r="C250" s="63">
        <f t="shared" si="89"/>
        <v>11</v>
      </c>
      <c r="D250" s="64">
        <v>14</v>
      </c>
      <c r="E250" s="65">
        <v>1.6</v>
      </c>
      <c r="F250" s="65">
        <v>0.43</v>
      </c>
      <c r="G250" s="66">
        <v>0.42</v>
      </c>
      <c r="H250" s="67">
        <f t="shared" si="90"/>
        <v>0.21</v>
      </c>
      <c r="I250" s="65">
        <f t="shared" si="91"/>
        <v>0.75000000000000011</v>
      </c>
      <c r="J250" s="68">
        <f t="shared" si="92"/>
        <v>1.1700000000000002</v>
      </c>
    </row>
    <row r="251" spans="1:10" ht="13" customHeight="1" x14ac:dyDescent="0.2">
      <c r="A251" s="495"/>
      <c r="B251" s="499"/>
      <c r="C251" s="63">
        <f t="shared" si="89"/>
        <v>14</v>
      </c>
      <c r="D251" s="64">
        <v>17</v>
      </c>
      <c r="E251" s="65">
        <v>1.7</v>
      </c>
      <c r="F251" s="65">
        <v>0.43</v>
      </c>
      <c r="G251" s="66">
        <v>0.42</v>
      </c>
      <c r="H251" s="67">
        <f t="shared" si="90"/>
        <v>0.21</v>
      </c>
      <c r="I251" s="65">
        <f t="shared" si="91"/>
        <v>0.85</v>
      </c>
      <c r="J251" s="68">
        <f t="shared" si="92"/>
        <v>1.27</v>
      </c>
    </row>
    <row r="252" spans="1:10" ht="13" customHeight="1" thickBot="1" x14ac:dyDescent="0.25">
      <c r="A252" s="495"/>
      <c r="B252" s="499"/>
      <c r="C252" s="75">
        <f t="shared" si="89"/>
        <v>17</v>
      </c>
      <c r="D252" s="76">
        <v>25</v>
      </c>
      <c r="E252" s="77">
        <v>1.75</v>
      </c>
      <c r="F252" s="77">
        <v>0.43</v>
      </c>
      <c r="G252" s="78">
        <v>0.42</v>
      </c>
      <c r="H252" s="79">
        <f t="shared" si="90"/>
        <v>0.21</v>
      </c>
      <c r="I252" s="77">
        <f t="shared" si="91"/>
        <v>0.9</v>
      </c>
      <c r="J252" s="80">
        <f t="shared" si="92"/>
        <v>1.32</v>
      </c>
    </row>
    <row r="253" spans="1:10" ht="13" customHeight="1" x14ac:dyDescent="0.2">
      <c r="A253" s="493" t="s">
        <v>186</v>
      </c>
      <c r="B253" s="497" t="s">
        <v>29</v>
      </c>
      <c r="C253" s="57" t="str">
        <f t="shared" si="89"/>
        <v/>
      </c>
      <c r="D253" s="58">
        <v>9</v>
      </c>
      <c r="E253" s="59">
        <v>1.4</v>
      </c>
      <c r="F253" s="59">
        <v>0.48</v>
      </c>
      <c r="G253" s="60">
        <v>0.47</v>
      </c>
      <c r="H253" s="61">
        <f t="shared" si="90"/>
        <v>0.23499999999999999</v>
      </c>
      <c r="I253" s="59">
        <f t="shared" si="91"/>
        <v>0.44999999999999996</v>
      </c>
      <c r="J253" s="62">
        <f t="shared" si="92"/>
        <v>0.91999999999999993</v>
      </c>
    </row>
    <row r="254" spans="1:10" ht="13" customHeight="1" x14ac:dyDescent="0.2">
      <c r="A254" s="509"/>
      <c r="B254" s="510"/>
      <c r="C254" s="63">
        <f t="shared" si="89"/>
        <v>9</v>
      </c>
      <c r="D254" s="64">
        <v>11</v>
      </c>
      <c r="E254" s="65">
        <v>1.5</v>
      </c>
      <c r="F254" s="65">
        <v>0.48</v>
      </c>
      <c r="G254" s="66">
        <v>0.47</v>
      </c>
      <c r="H254" s="67">
        <f t="shared" si="90"/>
        <v>0.23499999999999999</v>
      </c>
      <c r="I254" s="65">
        <f t="shared" si="91"/>
        <v>0.55000000000000004</v>
      </c>
      <c r="J254" s="68">
        <f t="shared" si="92"/>
        <v>1.02</v>
      </c>
    </row>
    <row r="255" spans="1:10" ht="13" customHeight="1" x14ac:dyDescent="0.2">
      <c r="A255" s="495"/>
      <c r="B255" s="499"/>
      <c r="C255" s="63">
        <f t="shared" si="89"/>
        <v>11</v>
      </c>
      <c r="D255" s="64">
        <v>14</v>
      </c>
      <c r="E255" s="65">
        <v>1.6</v>
      </c>
      <c r="F255" s="65">
        <v>0.48</v>
      </c>
      <c r="G255" s="66">
        <v>0.47</v>
      </c>
      <c r="H255" s="67">
        <f t="shared" si="90"/>
        <v>0.23499999999999999</v>
      </c>
      <c r="I255" s="65">
        <f t="shared" si="91"/>
        <v>0.65000000000000013</v>
      </c>
      <c r="J255" s="68">
        <f t="shared" si="92"/>
        <v>1.1200000000000001</v>
      </c>
    </row>
    <row r="256" spans="1:10" ht="13" customHeight="1" thickBot="1" x14ac:dyDescent="0.25">
      <c r="A256" s="496"/>
      <c r="B256" s="500"/>
      <c r="C256" s="69">
        <f t="shared" si="89"/>
        <v>14</v>
      </c>
      <c r="D256" s="70">
        <v>25</v>
      </c>
      <c r="E256" s="71">
        <v>1.65</v>
      </c>
      <c r="F256" s="71">
        <v>0.48</v>
      </c>
      <c r="G256" s="72">
        <v>0.47</v>
      </c>
      <c r="H256" s="73">
        <f t="shared" si="90"/>
        <v>0.23499999999999999</v>
      </c>
      <c r="I256" s="71">
        <f t="shared" si="91"/>
        <v>0.7</v>
      </c>
      <c r="J256" s="74">
        <f t="shared" si="92"/>
        <v>1.17</v>
      </c>
    </row>
    <row r="257" spans="1:10" ht="13" customHeight="1" x14ac:dyDescent="0.2">
      <c r="A257" s="493" t="s">
        <v>50</v>
      </c>
      <c r="B257" s="497" t="s">
        <v>29</v>
      </c>
      <c r="C257" s="57" t="str">
        <f t="shared" ref="C257:C266" si="93">IF(D256=25,"",D256)</f>
        <v/>
      </c>
      <c r="D257" s="58">
        <v>7</v>
      </c>
      <c r="E257" s="59">
        <v>1.3</v>
      </c>
      <c r="F257" s="59">
        <v>0.48</v>
      </c>
      <c r="G257" s="60">
        <v>0.47</v>
      </c>
      <c r="H257" s="61">
        <f t="shared" ref="H257:H266" si="94">G257/2</f>
        <v>0.23499999999999999</v>
      </c>
      <c r="I257" s="59">
        <f t="shared" ref="I257:I266" si="95">E257-(F257+G257)</f>
        <v>0.35000000000000009</v>
      </c>
      <c r="J257" s="62">
        <f t="shared" ref="J257:J266" si="96">E257-F257</f>
        <v>0.82000000000000006</v>
      </c>
    </row>
    <row r="258" spans="1:10" ht="13" customHeight="1" x14ac:dyDescent="0.2">
      <c r="A258" s="509"/>
      <c r="B258" s="510"/>
      <c r="C258" s="63">
        <f t="shared" si="93"/>
        <v>7</v>
      </c>
      <c r="D258" s="64">
        <v>10</v>
      </c>
      <c r="E258" s="65">
        <v>1.4</v>
      </c>
      <c r="F258" s="65">
        <v>0.48</v>
      </c>
      <c r="G258" s="66">
        <v>0.47</v>
      </c>
      <c r="H258" s="67">
        <f t="shared" si="94"/>
        <v>0.23499999999999999</v>
      </c>
      <c r="I258" s="65">
        <f t="shared" si="95"/>
        <v>0.44999999999999996</v>
      </c>
      <c r="J258" s="68">
        <f t="shared" si="96"/>
        <v>0.91999999999999993</v>
      </c>
    </row>
    <row r="259" spans="1:10" ht="13" customHeight="1" x14ac:dyDescent="0.2">
      <c r="A259" s="495"/>
      <c r="B259" s="499"/>
      <c r="C259" s="63">
        <f t="shared" si="93"/>
        <v>10</v>
      </c>
      <c r="D259" s="64">
        <v>13</v>
      </c>
      <c r="E259" s="65">
        <v>1.5</v>
      </c>
      <c r="F259" s="65">
        <v>0.48</v>
      </c>
      <c r="G259" s="66">
        <v>0.47</v>
      </c>
      <c r="H259" s="67">
        <f t="shared" si="94"/>
        <v>0.23499999999999999</v>
      </c>
      <c r="I259" s="65">
        <f t="shared" si="95"/>
        <v>0.55000000000000004</v>
      </c>
      <c r="J259" s="68">
        <f t="shared" si="96"/>
        <v>1.02</v>
      </c>
    </row>
    <row r="260" spans="1:10" ht="13" customHeight="1" x14ac:dyDescent="0.2">
      <c r="A260" s="495"/>
      <c r="B260" s="499"/>
      <c r="C260" s="63">
        <f t="shared" si="93"/>
        <v>13</v>
      </c>
      <c r="D260" s="64">
        <v>16</v>
      </c>
      <c r="E260" s="65">
        <v>1.6</v>
      </c>
      <c r="F260" s="65">
        <v>0.48</v>
      </c>
      <c r="G260" s="66">
        <v>0.47</v>
      </c>
      <c r="H260" s="67">
        <f t="shared" si="94"/>
        <v>0.23499999999999999</v>
      </c>
      <c r="I260" s="65">
        <f t="shared" si="95"/>
        <v>0.65000000000000013</v>
      </c>
      <c r="J260" s="68">
        <f t="shared" si="96"/>
        <v>1.1200000000000001</v>
      </c>
    </row>
    <row r="261" spans="1:10" ht="13" customHeight="1" thickBot="1" x14ac:dyDescent="0.25">
      <c r="A261" s="496"/>
      <c r="B261" s="500"/>
      <c r="C261" s="69">
        <f t="shared" si="93"/>
        <v>16</v>
      </c>
      <c r="D261" s="70">
        <v>25</v>
      </c>
      <c r="E261" s="71">
        <v>1.65</v>
      </c>
      <c r="F261" s="71">
        <v>0.48</v>
      </c>
      <c r="G261" s="72">
        <v>0.47</v>
      </c>
      <c r="H261" s="73">
        <f t="shared" si="94"/>
        <v>0.23499999999999999</v>
      </c>
      <c r="I261" s="71">
        <f t="shared" si="95"/>
        <v>0.7</v>
      </c>
      <c r="J261" s="74">
        <f t="shared" si="96"/>
        <v>1.17</v>
      </c>
    </row>
    <row r="262" spans="1:10" ht="13" customHeight="1" x14ac:dyDescent="0.2">
      <c r="A262" s="493" t="s">
        <v>124</v>
      </c>
      <c r="B262" s="497" t="s">
        <v>29</v>
      </c>
      <c r="C262" s="57" t="str">
        <f t="shared" si="93"/>
        <v/>
      </c>
      <c r="D262" s="58">
        <v>7</v>
      </c>
      <c r="E262" s="59">
        <v>1.45</v>
      </c>
      <c r="F262" s="59">
        <v>0.38</v>
      </c>
      <c r="G262" s="60">
        <v>0.37</v>
      </c>
      <c r="H262" s="61">
        <f t="shared" si="94"/>
        <v>0.185</v>
      </c>
      <c r="I262" s="59">
        <f t="shared" si="95"/>
        <v>0.7</v>
      </c>
      <c r="J262" s="62">
        <f t="shared" si="96"/>
        <v>1.0699999999999998</v>
      </c>
    </row>
    <row r="263" spans="1:10" ht="13" customHeight="1" x14ac:dyDescent="0.2">
      <c r="A263" s="507"/>
      <c r="B263" s="508"/>
      <c r="C263" s="63">
        <f t="shared" si="93"/>
        <v>7</v>
      </c>
      <c r="D263" s="64">
        <v>8</v>
      </c>
      <c r="E263" s="65">
        <v>1.5</v>
      </c>
      <c r="F263" s="65">
        <v>0.38</v>
      </c>
      <c r="G263" s="66">
        <v>0.37</v>
      </c>
      <c r="H263" s="67">
        <f t="shared" si="94"/>
        <v>0.185</v>
      </c>
      <c r="I263" s="65">
        <f t="shared" si="95"/>
        <v>0.75</v>
      </c>
      <c r="J263" s="68">
        <f t="shared" si="96"/>
        <v>1.1200000000000001</v>
      </c>
    </row>
    <row r="264" spans="1:10" ht="13" customHeight="1" x14ac:dyDescent="0.2">
      <c r="A264" s="509"/>
      <c r="B264" s="510"/>
      <c r="C264" s="63">
        <f t="shared" si="93"/>
        <v>8</v>
      </c>
      <c r="D264" s="64">
        <v>10</v>
      </c>
      <c r="E264" s="65">
        <v>1.6</v>
      </c>
      <c r="F264" s="65">
        <v>0.83</v>
      </c>
      <c r="G264" s="66">
        <v>0.37</v>
      </c>
      <c r="H264" s="67">
        <f t="shared" si="94"/>
        <v>0.185</v>
      </c>
      <c r="I264" s="65">
        <f t="shared" si="95"/>
        <v>0.40000000000000013</v>
      </c>
      <c r="J264" s="68">
        <f t="shared" si="96"/>
        <v>0.77000000000000013</v>
      </c>
    </row>
    <row r="265" spans="1:10" ht="13" customHeight="1" x14ac:dyDescent="0.2">
      <c r="A265" s="495"/>
      <c r="B265" s="499"/>
      <c r="C265" s="63">
        <f t="shared" si="93"/>
        <v>10</v>
      </c>
      <c r="D265" s="64">
        <v>11</v>
      </c>
      <c r="E265" s="65">
        <v>1.7</v>
      </c>
      <c r="F265" s="65">
        <v>0.38</v>
      </c>
      <c r="G265" s="66">
        <v>0.37</v>
      </c>
      <c r="H265" s="67">
        <f t="shared" si="94"/>
        <v>0.185</v>
      </c>
      <c r="I265" s="65">
        <f t="shared" si="95"/>
        <v>0.95</v>
      </c>
      <c r="J265" s="68">
        <f t="shared" si="96"/>
        <v>1.3199999999999998</v>
      </c>
    </row>
    <row r="266" spans="1:10" ht="13" customHeight="1" x14ac:dyDescent="0.2">
      <c r="A266" s="495"/>
      <c r="B266" s="499"/>
      <c r="C266" s="63">
        <f t="shared" si="93"/>
        <v>11</v>
      </c>
      <c r="D266" s="64">
        <v>13</v>
      </c>
      <c r="E266" s="65">
        <v>1.8</v>
      </c>
      <c r="F266" s="65">
        <v>0.38</v>
      </c>
      <c r="G266" s="66">
        <v>0.37</v>
      </c>
      <c r="H266" s="67">
        <f t="shared" si="94"/>
        <v>0.185</v>
      </c>
      <c r="I266" s="65">
        <f t="shared" si="95"/>
        <v>1.05</v>
      </c>
      <c r="J266" s="68">
        <f t="shared" si="96"/>
        <v>1.42</v>
      </c>
    </row>
    <row r="267" spans="1:10" ht="13" customHeight="1" x14ac:dyDescent="0.2">
      <c r="A267" s="495"/>
      <c r="B267" s="499"/>
      <c r="C267" s="63">
        <f t="shared" ref="C267:C276" si="97">IF(D266=25,"",D266)</f>
        <v>13</v>
      </c>
      <c r="D267" s="64">
        <v>16</v>
      </c>
      <c r="E267" s="65">
        <v>1.9</v>
      </c>
      <c r="F267" s="65">
        <v>0.38</v>
      </c>
      <c r="G267" s="66">
        <v>0.37</v>
      </c>
      <c r="H267" s="67">
        <f t="shared" ref="H267:H276" si="98">G267/2</f>
        <v>0.185</v>
      </c>
      <c r="I267" s="65">
        <f t="shared" ref="I267:I276" si="99">E267-(F267+G267)</f>
        <v>1.1499999999999999</v>
      </c>
      <c r="J267" s="68">
        <f t="shared" ref="J267:J276" si="100">E267-F267</f>
        <v>1.52</v>
      </c>
    </row>
    <row r="268" spans="1:10" ht="13" customHeight="1" thickBot="1" x14ac:dyDescent="0.25">
      <c r="A268" s="496"/>
      <c r="B268" s="500"/>
      <c r="C268" s="69">
        <f t="shared" si="97"/>
        <v>16</v>
      </c>
      <c r="D268" s="70">
        <v>25</v>
      </c>
      <c r="E268" s="71">
        <v>1.95</v>
      </c>
      <c r="F268" s="71">
        <v>0.38</v>
      </c>
      <c r="G268" s="72">
        <v>0.37</v>
      </c>
      <c r="H268" s="73">
        <f t="shared" si="98"/>
        <v>0.185</v>
      </c>
      <c r="I268" s="71">
        <f t="shared" si="99"/>
        <v>1.2</v>
      </c>
      <c r="J268" s="74">
        <f t="shared" si="100"/>
        <v>1.5699999999999998</v>
      </c>
    </row>
    <row r="269" spans="1:10" ht="11.25" customHeight="1" x14ac:dyDescent="0.2">
      <c r="A269" s="505" t="s">
        <v>57</v>
      </c>
      <c r="B269" s="506" t="s">
        <v>29</v>
      </c>
      <c r="C269" s="81" t="str">
        <f t="shared" si="97"/>
        <v/>
      </c>
      <c r="D269" s="82">
        <v>7</v>
      </c>
      <c r="E269" s="83">
        <v>1.4</v>
      </c>
      <c r="F269" s="83">
        <v>0.4</v>
      </c>
      <c r="G269" s="84">
        <v>0.4</v>
      </c>
      <c r="H269" s="85">
        <f t="shared" si="98"/>
        <v>0.2</v>
      </c>
      <c r="I269" s="83">
        <f t="shared" si="99"/>
        <v>0.59999999999999987</v>
      </c>
      <c r="J269" s="86">
        <f t="shared" si="100"/>
        <v>0.99999999999999989</v>
      </c>
    </row>
    <row r="270" spans="1:10" ht="11.25" customHeight="1" x14ac:dyDescent="0.2">
      <c r="A270" s="507"/>
      <c r="B270" s="508"/>
      <c r="C270" s="63">
        <f t="shared" si="97"/>
        <v>7</v>
      </c>
      <c r="D270" s="64">
        <v>9</v>
      </c>
      <c r="E270" s="65">
        <v>1.45</v>
      </c>
      <c r="F270" s="65">
        <v>0.4</v>
      </c>
      <c r="G270" s="66">
        <v>0.4</v>
      </c>
      <c r="H270" s="67">
        <f t="shared" si="98"/>
        <v>0.2</v>
      </c>
      <c r="I270" s="65">
        <f t="shared" si="99"/>
        <v>0.64999999999999991</v>
      </c>
      <c r="J270" s="68">
        <f t="shared" si="100"/>
        <v>1.0499999999999998</v>
      </c>
    </row>
    <row r="271" spans="1:10" ht="11.25" customHeight="1" x14ac:dyDescent="0.2">
      <c r="A271" s="509"/>
      <c r="B271" s="510"/>
      <c r="C271" s="63">
        <f t="shared" si="97"/>
        <v>9</v>
      </c>
      <c r="D271" s="64">
        <v>10</v>
      </c>
      <c r="E271" s="65">
        <v>1.55</v>
      </c>
      <c r="F271" s="65">
        <v>0.4</v>
      </c>
      <c r="G271" s="66">
        <v>0.4</v>
      </c>
      <c r="H271" s="67">
        <f t="shared" si="98"/>
        <v>0.2</v>
      </c>
      <c r="I271" s="65">
        <f t="shared" si="99"/>
        <v>0.75</v>
      </c>
      <c r="J271" s="68">
        <f t="shared" si="100"/>
        <v>1.1499999999999999</v>
      </c>
    </row>
    <row r="272" spans="1:10" ht="11.25" customHeight="1" x14ac:dyDescent="0.2">
      <c r="A272" s="495"/>
      <c r="B272" s="499"/>
      <c r="C272" s="63">
        <f t="shared" si="97"/>
        <v>10</v>
      </c>
      <c r="D272" s="64">
        <v>12</v>
      </c>
      <c r="E272" s="65">
        <v>1.65</v>
      </c>
      <c r="F272" s="65">
        <v>0.4</v>
      </c>
      <c r="G272" s="66">
        <v>0.4</v>
      </c>
      <c r="H272" s="67">
        <f t="shared" si="98"/>
        <v>0.2</v>
      </c>
      <c r="I272" s="65">
        <f t="shared" si="99"/>
        <v>0.84999999999999987</v>
      </c>
      <c r="J272" s="68">
        <f t="shared" si="100"/>
        <v>1.25</v>
      </c>
    </row>
    <row r="273" spans="1:10" ht="11.25" customHeight="1" x14ac:dyDescent="0.2">
      <c r="A273" s="495"/>
      <c r="B273" s="499"/>
      <c r="C273" s="63">
        <f t="shared" si="97"/>
        <v>12</v>
      </c>
      <c r="D273" s="64">
        <v>14</v>
      </c>
      <c r="E273" s="65">
        <v>1.75</v>
      </c>
      <c r="F273" s="65">
        <v>0.4</v>
      </c>
      <c r="G273" s="66">
        <v>0.4</v>
      </c>
      <c r="H273" s="67">
        <f t="shared" si="98"/>
        <v>0.2</v>
      </c>
      <c r="I273" s="65">
        <f t="shared" si="99"/>
        <v>0.95</v>
      </c>
      <c r="J273" s="68">
        <f t="shared" si="100"/>
        <v>1.35</v>
      </c>
    </row>
    <row r="274" spans="1:10" ht="11.25" customHeight="1" x14ac:dyDescent="0.2">
      <c r="A274" s="495"/>
      <c r="B274" s="499"/>
      <c r="C274" s="63">
        <f t="shared" si="97"/>
        <v>14</v>
      </c>
      <c r="D274" s="64">
        <v>16</v>
      </c>
      <c r="E274" s="65">
        <v>1.85</v>
      </c>
      <c r="F274" s="65">
        <v>0.4</v>
      </c>
      <c r="G274" s="66">
        <v>0.4</v>
      </c>
      <c r="H274" s="67">
        <f t="shared" si="98"/>
        <v>0.2</v>
      </c>
      <c r="I274" s="65">
        <f t="shared" si="99"/>
        <v>1.05</v>
      </c>
      <c r="J274" s="68">
        <f t="shared" si="100"/>
        <v>1.4500000000000002</v>
      </c>
    </row>
    <row r="275" spans="1:10" ht="11.25" customHeight="1" thickBot="1" x14ac:dyDescent="0.25">
      <c r="A275" s="496"/>
      <c r="B275" s="500"/>
      <c r="C275" s="69">
        <f t="shared" si="97"/>
        <v>16</v>
      </c>
      <c r="D275" s="70">
        <v>25</v>
      </c>
      <c r="E275" s="71">
        <v>1.9</v>
      </c>
      <c r="F275" s="71">
        <v>0.4</v>
      </c>
      <c r="G275" s="72">
        <v>0.4</v>
      </c>
      <c r="H275" s="73">
        <f t="shared" si="98"/>
        <v>0.2</v>
      </c>
      <c r="I275" s="71">
        <f t="shared" si="99"/>
        <v>1.0999999999999999</v>
      </c>
      <c r="J275" s="74">
        <f t="shared" si="100"/>
        <v>1.5</v>
      </c>
    </row>
    <row r="276" spans="1:10" ht="11.25" customHeight="1" x14ac:dyDescent="0.2">
      <c r="A276" s="505" t="s">
        <v>0</v>
      </c>
      <c r="B276" s="506" t="s">
        <v>29</v>
      </c>
      <c r="C276" s="81" t="str">
        <f t="shared" si="97"/>
        <v/>
      </c>
      <c r="D276" s="82">
        <v>6</v>
      </c>
      <c r="E276" s="83">
        <v>1.55</v>
      </c>
      <c r="F276" s="83">
        <v>0.3</v>
      </c>
      <c r="G276" s="84">
        <v>0.3</v>
      </c>
      <c r="H276" s="85">
        <f t="shared" si="98"/>
        <v>0.15</v>
      </c>
      <c r="I276" s="83">
        <f t="shared" si="99"/>
        <v>0.95000000000000007</v>
      </c>
      <c r="J276" s="86">
        <f t="shared" si="100"/>
        <v>1.25</v>
      </c>
    </row>
    <row r="277" spans="1:10" ht="11.25" customHeight="1" x14ac:dyDescent="0.2">
      <c r="A277" s="507"/>
      <c r="B277" s="508"/>
      <c r="C277" s="63">
        <f t="shared" ref="C277:C288" si="101">IF(D276=25,"",D276)</f>
        <v>6</v>
      </c>
      <c r="D277" s="64">
        <v>7</v>
      </c>
      <c r="E277" s="65">
        <v>1.65</v>
      </c>
      <c r="F277" s="65">
        <v>0.3</v>
      </c>
      <c r="G277" s="66">
        <v>0.3</v>
      </c>
      <c r="H277" s="67">
        <f t="shared" ref="H277:H288" si="102">G277/2</f>
        <v>0.15</v>
      </c>
      <c r="I277" s="65">
        <f t="shared" ref="I277:I288" si="103">E277-(F277+G277)</f>
        <v>1.0499999999999998</v>
      </c>
      <c r="J277" s="68">
        <f t="shared" ref="J277:J288" si="104">E277-F277</f>
        <v>1.3499999999999999</v>
      </c>
    </row>
    <row r="278" spans="1:10" ht="11.25" customHeight="1" x14ac:dyDescent="0.2">
      <c r="A278" s="509"/>
      <c r="B278" s="510"/>
      <c r="C278" s="63">
        <f t="shared" si="101"/>
        <v>7</v>
      </c>
      <c r="D278" s="64">
        <v>8</v>
      </c>
      <c r="E278" s="65">
        <v>1.85</v>
      </c>
      <c r="F278" s="65">
        <v>0.3</v>
      </c>
      <c r="G278" s="66">
        <v>0.3</v>
      </c>
      <c r="H278" s="67">
        <f t="shared" si="102"/>
        <v>0.15</v>
      </c>
      <c r="I278" s="65">
        <f t="shared" si="103"/>
        <v>1.25</v>
      </c>
      <c r="J278" s="68">
        <f t="shared" si="104"/>
        <v>1.55</v>
      </c>
    </row>
    <row r="279" spans="1:10" ht="11.25" customHeight="1" x14ac:dyDescent="0.2">
      <c r="A279" s="495"/>
      <c r="B279" s="499"/>
      <c r="C279" s="63">
        <f t="shared" si="101"/>
        <v>8</v>
      </c>
      <c r="D279" s="64">
        <v>9</v>
      </c>
      <c r="E279" s="65">
        <v>1.95</v>
      </c>
      <c r="F279" s="65">
        <v>0.3</v>
      </c>
      <c r="G279" s="66">
        <v>0.3</v>
      </c>
      <c r="H279" s="67">
        <f t="shared" si="102"/>
        <v>0.15</v>
      </c>
      <c r="I279" s="65">
        <f t="shared" si="103"/>
        <v>1.35</v>
      </c>
      <c r="J279" s="68">
        <f t="shared" si="104"/>
        <v>1.65</v>
      </c>
    </row>
    <row r="280" spans="1:10" ht="11.25" customHeight="1" x14ac:dyDescent="0.2">
      <c r="A280" s="495"/>
      <c r="B280" s="499"/>
      <c r="C280" s="63">
        <f t="shared" si="101"/>
        <v>9</v>
      </c>
      <c r="D280" s="64">
        <v>11</v>
      </c>
      <c r="E280" s="65">
        <v>2.0499999999999998</v>
      </c>
      <c r="F280" s="65">
        <v>0.3</v>
      </c>
      <c r="G280" s="66">
        <v>0.3</v>
      </c>
      <c r="H280" s="67">
        <f t="shared" si="102"/>
        <v>0.15</v>
      </c>
      <c r="I280" s="65">
        <f t="shared" si="103"/>
        <v>1.4499999999999997</v>
      </c>
      <c r="J280" s="68">
        <f t="shared" si="104"/>
        <v>1.7499999999999998</v>
      </c>
    </row>
    <row r="281" spans="1:10" ht="11.25" customHeight="1" x14ac:dyDescent="0.2">
      <c r="A281" s="495"/>
      <c r="B281" s="499"/>
      <c r="C281" s="63">
        <f t="shared" si="101"/>
        <v>11</v>
      </c>
      <c r="D281" s="64">
        <v>13</v>
      </c>
      <c r="E281" s="65">
        <v>2.15</v>
      </c>
      <c r="F281" s="65">
        <v>0.3</v>
      </c>
      <c r="G281" s="66">
        <v>0.3</v>
      </c>
      <c r="H281" s="67">
        <f t="shared" si="102"/>
        <v>0.15</v>
      </c>
      <c r="I281" s="65">
        <f t="shared" si="103"/>
        <v>1.5499999999999998</v>
      </c>
      <c r="J281" s="68">
        <f t="shared" si="104"/>
        <v>1.8499999999999999</v>
      </c>
    </row>
    <row r="282" spans="1:10" ht="11.25" customHeight="1" x14ac:dyDescent="0.2">
      <c r="A282" s="495"/>
      <c r="B282" s="499"/>
      <c r="C282" s="63">
        <f t="shared" si="101"/>
        <v>13</v>
      </c>
      <c r="D282" s="64">
        <v>15</v>
      </c>
      <c r="E282" s="65">
        <v>2.25</v>
      </c>
      <c r="F282" s="65">
        <v>0.3</v>
      </c>
      <c r="G282" s="66">
        <v>0.3</v>
      </c>
      <c r="H282" s="67">
        <f t="shared" si="102"/>
        <v>0.15</v>
      </c>
      <c r="I282" s="65">
        <f t="shared" si="103"/>
        <v>1.65</v>
      </c>
      <c r="J282" s="68">
        <f t="shared" si="104"/>
        <v>1.95</v>
      </c>
    </row>
    <row r="283" spans="1:10" ht="11.25" customHeight="1" thickBot="1" x14ac:dyDescent="0.25">
      <c r="A283" s="496"/>
      <c r="B283" s="500"/>
      <c r="C283" s="69">
        <f t="shared" si="101"/>
        <v>15</v>
      </c>
      <c r="D283" s="70">
        <v>25</v>
      </c>
      <c r="E283" s="71">
        <v>2.2999999999999998</v>
      </c>
      <c r="F283" s="71">
        <v>0.3</v>
      </c>
      <c r="G283" s="72">
        <v>0.3</v>
      </c>
      <c r="H283" s="73">
        <f t="shared" si="102"/>
        <v>0.15</v>
      </c>
      <c r="I283" s="71">
        <f t="shared" si="103"/>
        <v>1.6999999999999997</v>
      </c>
      <c r="J283" s="74">
        <f t="shared" si="104"/>
        <v>1.9999999999999998</v>
      </c>
    </row>
    <row r="284" spans="1:10" ht="11.25" customHeight="1" x14ac:dyDescent="0.2">
      <c r="A284" s="505" t="s">
        <v>95</v>
      </c>
      <c r="B284" s="506" t="s">
        <v>29</v>
      </c>
      <c r="C284" s="81" t="str">
        <f t="shared" si="101"/>
        <v/>
      </c>
      <c r="D284" s="82">
        <v>7</v>
      </c>
      <c r="E284" s="83">
        <v>1.4</v>
      </c>
      <c r="F284" s="83">
        <v>0.33</v>
      </c>
      <c r="G284" s="84">
        <v>0.32</v>
      </c>
      <c r="H284" s="85">
        <f t="shared" si="102"/>
        <v>0.16</v>
      </c>
      <c r="I284" s="83">
        <f t="shared" si="103"/>
        <v>0.74999999999999989</v>
      </c>
      <c r="J284" s="86">
        <f t="shared" si="104"/>
        <v>1.0699999999999998</v>
      </c>
    </row>
    <row r="285" spans="1:10" ht="11.25" customHeight="1" x14ac:dyDescent="0.2">
      <c r="A285" s="507"/>
      <c r="B285" s="508"/>
      <c r="C285" s="63">
        <f t="shared" si="101"/>
        <v>7</v>
      </c>
      <c r="D285" s="64">
        <v>8</v>
      </c>
      <c r="E285" s="65">
        <v>1.6</v>
      </c>
      <c r="F285" s="65">
        <v>0.33</v>
      </c>
      <c r="G285" s="66">
        <v>0.32</v>
      </c>
      <c r="H285" s="67">
        <f t="shared" si="102"/>
        <v>0.16</v>
      </c>
      <c r="I285" s="65">
        <f t="shared" si="103"/>
        <v>0.95000000000000007</v>
      </c>
      <c r="J285" s="68">
        <f t="shared" si="104"/>
        <v>1.27</v>
      </c>
    </row>
    <row r="286" spans="1:10" ht="11.25" customHeight="1" x14ac:dyDescent="0.2">
      <c r="A286" s="509"/>
      <c r="B286" s="510"/>
      <c r="C286" s="63">
        <f t="shared" si="101"/>
        <v>8</v>
      </c>
      <c r="D286" s="64">
        <v>9</v>
      </c>
      <c r="E286" s="65">
        <v>1.7</v>
      </c>
      <c r="F286" s="65">
        <v>0.33</v>
      </c>
      <c r="G286" s="66">
        <v>0.32</v>
      </c>
      <c r="H286" s="67">
        <f t="shared" si="102"/>
        <v>0.16</v>
      </c>
      <c r="I286" s="65">
        <f t="shared" si="103"/>
        <v>1.0499999999999998</v>
      </c>
      <c r="J286" s="68">
        <f t="shared" si="104"/>
        <v>1.3699999999999999</v>
      </c>
    </row>
    <row r="287" spans="1:10" ht="11.25" customHeight="1" x14ac:dyDescent="0.2">
      <c r="A287" s="495"/>
      <c r="B287" s="499"/>
      <c r="C287" s="63">
        <f t="shared" si="101"/>
        <v>9</v>
      </c>
      <c r="D287" s="64">
        <v>11</v>
      </c>
      <c r="E287" s="65">
        <v>1.8</v>
      </c>
      <c r="F287" s="65">
        <v>0.33</v>
      </c>
      <c r="G287" s="66">
        <v>0.32</v>
      </c>
      <c r="H287" s="67">
        <f t="shared" si="102"/>
        <v>0.16</v>
      </c>
      <c r="I287" s="65">
        <f t="shared" si="103"/>
        <v>1.1499999999999999</v>
      </c>
      <c r="J287" s="68">
        <f t="shared" si="104"/>
        <v>1.47</v>
      </c>
    </row>
    <row r="288" spans="1:10" ht="11.25" customHeight="1" x14ac:dyDescent="0.2">
      <c r="A288" s="495"/>
      <c r="B288" s="499"/>
      <c r="C288" s="63">
        <f t="shared" si="101"/>
        <v>11</v>
      </c>
      <c r="D288" s="64">
        <v>12</v>
      </c>
      <c r="E288" s="65">
        <v>1.9</v>
      </c>
      <c r="F288" s="65">
        <v>0.33</v>
      </c>
      <c r="G288" s="66">
        <v>0.32</v>
      </c>
      <c r="H288" s="67">
        <f t="shared" si="102"/>
        <v>0.16</v>
      </c>
      <c r="I288" s="65">
        <f t="shared" si="103"/>
        <v>1.25</v>
      </c>
      <c r="J288" s="68">
        <f t="shared" si="104"/>
        <v>1.5699999999999998</v>
      </c>
    </row>
    <row r="289" spans="1:10" ht="11.25" customHeight="1" x14ac:dyDescent="0.2">
      <c r="A289" s="495"/>
      <c r="B289" s="499"/>
      <c r="C289" s="63">
        <f t="shared" ref="C289:C298" si="105">IF(D288=25,"",D288)</f>
        <v>12</v>
      </c>
      <c r="D289" s="64">
        <v>14</v>
      </c>
      <c r="E289" s="65">
        <v>2</v>
      </c>
      <c r="F289" s="65">
        <v>0.33</v>
      </c>
      <c r="G289" s="66">
        <v>0.32</v>
      </c>
      <c r="H289" s="67">
        <f t="shared" ref="H289:H298" si="106">G289/2</f>
        <v>0.16</v>
      </c>
      <c r="I289" s="65">
        <f t="shared" ref="I289:I298" si="107">E289-(F289+G289)</f>
        <v>1.35</v>
      </c>
      <c r="J289" s="68">
        <f t="shared" ref="J289:J298" si="108">E289-F289</f>
        <v>1.67</v>
      </c>
    </row>
    <row r="290" spans="1:10" ht="11.25" customHeight="1" x14ac:dyDescent="0.2">
      <c r="A290" s="495"/>
      <c r="B290" s="499"/>
      <c r="C290" s="63">
        <f t="shared" si="105"/>
        <v>14</v>
      </c>
      <c r="D290" s="64">
        <v>16</v>
      </c>
      <c r="E290" s="65">
        <v>2.1</v>
      </c>
      <c r="F290" s="65">
        <v>0.33</v>
      </c>
      <c r="G290" s="66">
        <v>0.32</v>
      </c>
      <c r="H290" s="67">
        <f t="shared" si="106"/>
        <v>0.16</v>
      </c>
      <c r="I290" s="65">
        <f t="shared" si="107"/>
        <v>1.4500000000000002</v>
      </c>
      <c r="J290" s="68">
        <f t="shared" si="108"/>
        <v>1.77</v>
      </c>
    </row>
    <row r="291" spans="1:10" ht="11.25" customHeight="1" thickBot="1" x14ac:dyDescent="0.25">
      <c r="A291" s="496"/>
      <c r="B291" s="500"/>
      <c r="C291" s="69">
        <f t="shared" si="105"/>
        <v>16</v>
      </c>
      <c r="D291" s="70">
        <v>25</v>
      </c>
      <c r="E291" s="71">
        <v>2.15</v>
      </c>
      <c r="F291" s="71">
        <v>0.33</v>
      </c>
      <c r="G291" s="72">
        <v>0.32</v>
      </c>
      <c r="H291" s="73">
        <f t="shared" si="106"/>
        <v>0.16</v>
      </c>
      <c r="I291" s="71">
        <f t="shared" si="107"/>
        <v>1.5</v>
      </c>
      <c r="J291" s="74">
        <f t="shared" si="108"/>
        <v>1.8199999999999998</v>
      </c>
    </row>
    <row r="292" spans="1:10" ht="11.25" customHeight="1" x14ac:dyDescent="0.2">
      <c r="A292" s="505" t="s">
        <v>9</v>
      </c>
      <c r="B292" s="506" t="s">
        <v>29</v>
      </c>
      <c r="C292" s="81" t="str">
        <f t="shared" si="105"/>
        <v/>
      </c>
      <c r="D292" s="82">
        <v>6</v>
      </c>
      <c r="E292" s="83">
        <v>1.5</v>
      </c>
      <c r="F292" s="83">
        <v>0.3</v>
      </c>
      <c r="G292" s="84">
        <v>0.3</v>
      </c>
      <c r="H292" s="85">
        <f t="shared" si="106"/>
        <v>0.15</v>
      </c>
      <c r="I292" s="83">
        <f t="shared" si="107"/>
        <v>0.9</v>
      </c>
      <c r="J292" s="86">
        <f t="shared" si="108"/>
        <v>1.2</v>
      </c>
    </row>
    <row r="293" spans="1:10" ht="11.25" customHeight="1" x14ac:dyDescent="0.2">
      <c r="A293" s="507"/>
      <c r="B293" s="508"/>
      <c r="C293" s="63">
        <f t="shared" si="105"/>
        <v>6</v>
      </c>
      <c r="D293" s="64">
        <v>7</v>
      </c>
      <c r="E293" s="65">
        <v>1.55</v>
      </c>
      <c r="F293" s="65">
        <v>0.3</v>
      </c>
      <c r="G293" s="66">
        <v>0.3</v>
      </c>
      <c r="H293" s="67">
        <f t="shared" si="106"/>
        <v>0.15</v>
      </c>
      <c r="I293" s="65">
        <f t="shared" si="107"/>
        <v>0.95000000000000007</v>
      </c>
      <c r="J293" s="68">
        <f t="shared" si="108"/>
        <v>1.25</v>
      </c>
    </row>
    <row r="294" spans="1:10" ht="11.25" customHeight="1" x14ac:dyDescent="0.2">
      <c r="A294" s="509"/>
      <c r="B294" s="510"/>
      <c r="C294" s="63">
        <f t="shared" si="105"/>
        <v>7</v>
      </c>
      <c r="D294" s="64">
        <v>8</v>
      </c>
      <c r="E294" s="65">
        <v>1.65</v>
      </c>
      <c r="F294" s="65">
        <v>0.3</v>
      </c>
      <c r="G294" s="66">
        <v>0.3</v>
      </c>
      <c r="H294" s="67">
        <f t="shared" si="106"/>
        <v>0.15</v>
      </c>
      <c r="I294" s="65">
        <f t="shared" si="107"/>
        <v>1.0499999999999998</v>
      </c>
      <c r="J294" s="68">
        <f t="shared" si="108"/>
        <v>1.3499999999999999</v>
      </c>
    </row>
    <row r="295" spans="1:10" ht="11.25" customHeight="1" x14ac:dyDescent="0.2">
      <c r="A295" s="495"/>
      <c r="B295" s="499"/>
      <c r="C295" s="63">
        <f t="shared" si="105"/>
        <v>8</v>
      </c>
      <c r="D295" s="64">
        <v>9</v>
      </c>
      <c r="E295" s="65">
        <v>1.75</v>
      </c>
      <c r="F295" s="65">
        <v>0.3</v>
      </c>
      <c r="G295" s="66">
        <v>0.3</v>
      </c>
      <c r="H295" s="67">
        <f t="shared" si="106"/>
        <v>0.15</v>
      </c>
      <c r="I295" s="65">
        <f t="shared" si="107"/>
        <v>1.1499999999999999</v>
      </c>
      <c r="J295" s="68">
        <f t="shared" si="108"/>
        <v>1.45</v>
      </c>
    </row>
    <row r="296" spans="1:10" ht="11.25" customHeight="1" x14ac:dyDescent="0.2">
      <c r="A296" s="495"/>
      <c r="B296" s="499"/>
      <c r="C296" s="63">
        <f t="shared" si="105"/>
        <v>9</v>
      </c>
      <c r="D296" s="64">
        <v>10</v>
      </c>
      <c r="E296" s="65">
        <v>1.85</v>
      </c>
      <c r="F296" s="65">
        <v>0.3</v>
      </c>
      <c r="G296" s="66">
        <v>0.3</v>
      </c>
      <c r="H296" s="67">
        <f t="shared" si="106"/>
        <v>0.15</v>
      </c>
      <c r="I296" s="65">
        <f t="shared" si="107"/>
        <v>1.25</v>
      </c>
      <c r="J296" s="68">
        <f t="shared" si="108"/>
        <v>1.55</v>
      </c>
    </row>
    <row r="297" spans="1:10" ht="11.25" customHeight="1" x14ac:dyDescent="0.2">
      <c r="A297" s="495"/>
      <c r="B297" s="499"/>
      <c r="C297" s="63">
        <f t="shared" si="105"/>
        <v>10</v>
      </c>
      <c r="D297" s="64">
        <v>11</v>
      </c>
      <c r="E297" s="65">
        <v>1.95</v>
      </c>
      <c r="F297" s="65">
        <v>0.3</v>
      </c>
      <c r="G297" s="66">
        <v>0.3</v>
      </c>
      <c r="H297" s="67">
        <f t="shared" si="106"/>
        <v>0.15</v>
      </c>
      <c r="I297" s="65">
        <f t="shared" si="107"/>
        <v>1.35</v>
      </c>
      <c r="J297" s="68">
        <f t="shared" si="108"/>
        <v>1.65</v>
      </c>
    </row>
    <row r="298" spans="1:10" ht="11.25" customHeight="1" x14ac:dyDescent="0.2">
      <c r="A298" s="495"/>
      <c r="B298" s="499"/>
      <c r="C298" s="63">
        <f t="shared" si="105"/>
        <v>11</v>
      </c>
      <c r="D298" s="64">
        <v>13</v>
      </c>
      <c r="E298" s="65">
        <v>2.0499999999999998</v>
      </c>
      <c r="F298" s="65">
        <v>0.3</v>
      </c>
      <c r="G298" s="66">
        <v>0.3</v>
      </c>
      <c r="H298" s="67">
        <f t="shared" si="106"/>
        <v>0.15</v>
      </c>
      <c r="I298" s="65">
        <f t="shared" si="107"/>
        <v>1.4499999999999997</v>
      </c>
      <c r="J298" s="68">
        <f t="shared" si="108"/>
        <v>1.7499999999999998</v>
      </c>
    </row>
    <row r="299" spans="1:10" ht="11.25" customHeight="1" x14ac:dyDescent="0.2">
      <c r="A299" s="495"/>
      <c r="B299" s="499"/>
      <c r="C299" s="63">
        <f t="shared" ref="C299:C308" si="109">IF(D298=25,"",D298)</f>
        <v>13</v>
      </c>
      <c r="D299" s="64">
        <v>14</v>
      </c>
      <c r="E299" s="65">
        <v>2.15</v>
      </c>
      <c r="F299" s="65">
        <v>0.3</v>
      </c>
      <c r="G299" s="66">
        <v>0.3</v>
      </c>
      <c r="H299" s="67">
        <f t="shared" ref="H299:H308" si="110">G299/2</f>
        <v>0.15</v>
      </c>
      <c r="I299" s="65">
        <f t="shared" ref="I299:I308" si="111">E299-(F299+G299)</f>
        <v>1.5499999999999998</v>
      </c>
      <c r="J299" s="68">
        <f t="shared" ref="J299:J308" si="112">E299-F299</f>
        <v>1.8499999999999999</v>
      </c>
    </row>
    <row r="300" spans="1:10" ht="11.25" customHeight="1" x14ac:dyDescent="0.2">
      <c r="A300" s="495"/>
      <c r="B300" s="499"/>
      <c r="C300" s="63">
        <f t="shared" si="109"/>
        <v>14</v>
      </c>
      <c r="D300" s="64">
        <v>17</v>
      </c>
      <c r="E300" s="65">
        <v>2.25</v>
      </c>
      <c r="F300" s="65">
        <v>0.3</v>
      </c>
      <c r="G300" s="66">
        <v>0.3</v>
      </c>
      <c r="H300" s="67">
        <f t="shared" si="110"/>
        <v>0.15</v>
      </c>
      <c r="I300" s="65">
        <f t="shared" si="111"/>
        <v>1.65</v>
      </c>
      <c r="J300" s="68">
        <f t="shared" si="112"/>
        <v>1.95</v>
      </c>
    </row>
    <row r="301" spans="1:10" ht="11.25" customHeight="1" thickBot="1" x14ac:dyDescent="0.25">
      <c r="A301" s="496"/>
      <c r="B301" s="500"/>
      <c r="C301" s="69">
        <f t="shared" si="109"/>
        <v>17</v>
      </c>
      <c r="D301" s="70">
        <v>25</v>
      </c>
      <c r="E301" s="71">
        <v>2.2999999999999998</v>
      </c>
      <c r="F301" s="71">
        <v>0.3</v>
      </c>
      <c r="G301" s="72">
        <v>0.3</v>
      </c>
      <c r="H301" s="73">
        <f t="shared" si="110"/>
        <v>0.15</v>
      </c>
      <c r="I301" s="71">
        <f t="shared" si="111"/>
        <v>1.6999999999999997</v>
      </c>
      <c r="J301" s="74">
        <f t="shared" si="112"/>
        <v>1.9999999999999998</v>
      </c>
    </row>
    <row r="302" spans="1:10" ht="12" customHeight="1" x14ac:dyDescent="0.2">
      <c r="A302" s="505" t="s">
        <v>59</v>
      </c>
      <c r="B302" s="506" t="s">
        <v>29</v>
      </c>
      <c r="C302" s="81" t="str">
        <f t="shared" si="109"/>
        <v/>
      </c>
      <c r="D302" s="82">
        <v>6</v>
      </c>
      <c r="E302" s="83">
        <v>1.45</v>
      </c>
      <c r="F302" s="83">
        <v>0.33</v>
      </c>
      <c r="G302" s="84">
        <v>0.32</v>
      </c>
      <c r="H302" s="85">
        <f t="shared" si="110"/>
        <v>0.16</v>
      </c>
      <c r="I302" s="83">
        <f t="shared" si="111"/>
        <v>0.79999999999999993</v>
      </c>
      <c r="J302" s="86">
        <f t="shared" si="112"/>
        <v>1.1199999999999999</v>
      </c>
    </row>
    <row r="303" spans="1:10" ht="12" customHeight="1" x14ac:dyDescent="0.2">
      <c r="A303" s="507"/>
      <c r="B303" s="508"/>
      <c r="C303" s="63">
        <f t="shared" si="109"/>
        <v>6</v>
      </c>
      <c r="D303" s="64">
        <v>7</v>
      </c>
      <c r="E303" s="65">
        <v>1.5</v>
      </c>
      <c r="F303" s="65">
        <v>0.33</v>
      </c>
      <c r="G303" s="66">
        <v>0.32</v>
      </c>
      <c r="H303" s="67">
        <f t="shared" si="110"/>
        <v>0.16</v>
      </c>
      <c r="I303" s="65">
        <f t="shared" si="111"/>
        <v>0.85</v>
      </c>
      <c r="J303" s="68">
        <f t="shared" si="112"/>
        <v>1.17</v>
      </c>
    </row>
    <row r="304" spans="1:10" ht="12" customHeight="1" x14ac:dyDescent="0.2">
      <c r="A304" s="509"/>
      <c r="B304" s="510"/>
      <c r="C304" s="63">
        <f t="shared" si="109"/>
        <v>7</v>
      </c>
      <c r="D304" s="64">
        <v>8</v>
      </c>
      <c r="E304" s="65">
        <v>1.6</v>
      </c>
      <c r="F304" s="65">
        <v>0.33</v>
      </c>
      <c r="G304" s="66">
        <v>0.32</v>
      </c>
      <c r="H304" s="67">
        <f t="shared" si="110"/>
        <v>0.16</v>
      </c>
      <c r="I304" s="65">
        <f t="shared" si="111"/>
        <v>0.95000000000000007</v>
      </c>
      <c r="J304" s="68">
        <f t="shared" si="112"/>
        <v>1.27</v>
      </c>
    </row>
    <row r="305" spans="1:10" ht="12" customHeight="1" x14ac:dyDescent="0.2">
      <c r="A305" s="495"/>
      <c r="B305" s="499"/>
      <c r="C305" s="63">
        <f t="shared" si="109"/>
        <v>8</v>
      </c>
      <c r="D305" s="64">
        <v>9</v>
      </c>
      <c r="E305" s="65">
        <v>1.7</v>
      </c>
      <c r="F305" s="65">
        <v>0.33</v>
      </c>
      <c r="G305" s="66">
        <v>0.32</v>
      </c>
      <c r="H305" s="67">
        <f t="shared" si="110"/>
        <v>0.16</v>
      </c>
      <c r="I305" s="65">
        <f t="shared" si="111"/>
        <v>1.0499999999999998</v>
      </c>
      <c r="J305" s="68">
        <f t="shared" si="112"/>
        <v>1.3699999999999999</v>
      </c>
    </row>
    <row r="306" spans="1:10" ht="12" customHeight="1" x14ac:dyDescent="0.2">
      <c r="A306" s="495"/>
      <c r="B306" s="499"/>
      <c r="C306" s="63">
        <f t="shared" si="109"/>
        <v>9</v>
      </c>
      <c r="D306" s="64">
        <v>10</v>
      </c>
      <c r="E306" s="65">
        <v>1.8</v>
      </c>
      <c r="F306" s="65">
        <v>0.33</v>
      </c>
      <c r="G306" s="66">
        <v>0.32</v>
      </c>
      <c r="H306" s="67">
        <f t="shared" si="110"/>
        <v>0.16</v>
      </c>
      <c r="I306" s="65">
        <f t="shared" si="111"/>
        <v>1.1499999999999999</v>
      </c>
      <c r="J306" s="68">
        <f t="shared" si="112"/>
        <v>1.47</v>
      </c>
    </row>
    <row r="307" spans="1:10" ht="12" customHeight="1" x14ac:dyDescent="0.2">
      <c r="A307" s="495"/>
      <c r="B307" s="499"/>
      <c r="C307" s="63">
        <f t="shared" si="109"/>
        <v>10</v>
      </c>
      <c r="D307" s="64">
        <v>11</v>
      </c>
      <c r="E307" s="65">
        <v>1.9</v>
      </c>
      <c r="F307" s="65">
        <v>0.33</v>
      </c>
      <c r="G307" s="66">
        <v>0.32</v>
      </c>
      <c r="H307" s="67">
        <f t="shared" si="110"/>
        <v>0.16</v>
      </c>
      <c r="I307" s="65">
        <f t="shared" si="111"/>
        <v>1.25</v>
      </c>
      <c r="J307" s="68">
        <f t="shared" si="112"/>
        <v>1.5699999999999998</v>
      </c>
    </row>
    <row r="308" spans="1:10" ht="12" customHeight="1" x14ac:dyDescent="0.2">
      <c r="A308" s="495"/>
      <c r="B308" s="499"/>
      <c r="C308" s="63">
        <f t="shared" si="109"/>
        <v>11</v>
      </c>
      <c r="D308" s="64">
        <v>13</v>
      </c>
      <c r="E308" s="65">
        <v>2</v>
      </c>
      <c r="F308" s="65">
        <v>0.33</v>
      </c>
      <c r="G308" s="66">
        <v>0.32</v>
      </c>
      <c r="H308" s="67">
        <f t="shared" si="110"/>
        <v>0.16</v>
      </c>
      <c r="I308" s="65">
        <f t="shared" si="111"/>
        <v>1.35</v>
      </c>
      <c r="J308" s="68">
        <f t="shared" si="112"/>
        <v>1.67</v>
      </c>
    </row>
    <row r="309" spans="1:10" ht="12" customHeight="1" x14ac:dyDescent="0.2">
      <c r="A309" s="495"/>
      <c r="B309" s="499"/>
      <c r="C309" s="63">
        <f t="shared" ref="C309:C320" si="113">IF(D308=25,"",D308)</f>
        <v>13</v>
      </c>
      <c r="D309" s="64">
        <v>15</v>
      </c>
      <c r="E309" s="65">
        <v>2.1</v>
      </c>
      <c r="F309" s="65">
        <v>0.33</v>
      </c>
      <c r="G309" s="66">
        <v>0.32</v>
      </c>
      <c r="H309" s="67">
        <f t="shared" ref="H309:H320" si="114">G309/2</f>
        <v>0.16</v>
      </c>
      <c r="I309" s="65">
        <f t="shared" ref="I309:I320" si="115">E309-(F309+G309)</f>
        <v>1.4500000000000002</v>
      </c>
      <c r="J309" s="68">
        <f t="shared" ref="J309:J320" si="116">E309-F309</f>
        <v>1.77</v>
      </c>
    </row>
    <row r="310" spans="1:10" ht="12" customHeight="1" x14ac:dyDescent="0.2">
      <c r="A310" s="495"/>
      <c r="B310" s="499"/>
      <c r="C310" s="63">
        <f t="shared" si="113"/>
        <v>15</v>
      </c>
      <c r="D310" s="64">
        <v>17</v>
      </c>
      <c r="E310" s="65">
        <v>2.2000000000000002</v>
      </c>
      <c r="F310" s="65">
        <v>0.33</v>
      </c>
      <c r="G310" s="66">
        <v>0.32</v>
      </c>
      <c r="H310" s="67">
        <f t="shared" si="114"/>
        <v>0.16</v>
      </c>
      <c r="I310" s="65">
        <f t="shared" si="115"/>
        <v>1.5500000000000003</v>
      </c>
      <c r="J310" s="68">
        <f t="shared" si="116"/>
        <v>1.87</v>
      </c>
    </row>
    <row r="311" spans="1:10" ht="12" customHeight="1" thickBot="1" x14ac:dyDescent="0.25">
      <c r="A311" s="496"/>
      <c r="B311" s="500"/>
      <c r="C311" s="69">
        <f t="shared" si="113"/>
        <v>17</v>
      </c>
      <c r="D311" s="70">
        <v>25</v>
      </c>
      <c r="E311" s="71">
        <v>2.25</v>
      </c>
      <c r="F311" s="71">
        <v>0.33</v>
      </c>
      <c r="G311" s="72">
        <v>0.32</v>
      </c>
      <c r="H311" s="73">
        <f t="shared" si="114"/>
        <v>0.16</v>
      </c>
      <c r="I311" s="71">
        <f t="shared" si="115"/>
        <v>1.6</v>
      </c>
      <c r="J311" s="74">
        <f t="shared" si="116"/>
        <v>1.92</v>
      </c>
    </row>
    <row r="312" spans="1:10" ht="12" customHeight="1" x14ac:dyDescent="0.2">
      <c r="A312" s="505" t="s">
        <v>74</v>
      </c>
      <c r="B312" s="506" t="s">
        <v>29</v>
      </c>
      <c r="C312" s="81" t="str">
        <f t="shared" si="113"/>
        <v/>
      </c>
      <c r="D312" s="82">
        <v>7</v>
      </c>
      <c r="E312" s="83">
        <v>1.45</v>
      </c>
      <c r="F312" s="83">
        <v>0.33</v>
      </c>
      <c r="G312" s="84">
        <v>0.32</v>
      </c>
      <c r="H312" s="85">
        <f t="shared" si="114"/>
        <v>0.16</v>
      </c>
      <c r="I312" s="83">
        <f t="shared" si="115"/>
        <v>0.79999999999999993</v>
      </c>
      <c r="J312" s="86">
        <f t="shared" si="116"/>
        <v>1.1199999999999999</v>
      </c>
    </row>
    <row r="313" spans="1:10" ht="12" customHeight="1" x14ac:dyDescent="0.2">
      <c r="A313" s="507"/>
      <c r="B313" s="508"/>
      <c r="C313" s="63">
        <f t="shared" si="113"/>
        <v>7</v>
      </c>
      <c r="D313" s="64">
        <v>8</v>
      </c>
      <c r="E313" s="65">
        <v>1.5</v>
      </c>
      <c r="F313" s="65">
        <v>0.33</v>
      </c>
      <c r="G313" s="66">
        <v>0.32</v>
      </c>
      <c r="H313" s="67">
        <f t="shared" si="114"/>
        <v>0.16</v>
      </c>
      <c r="I313" s="65">
        <f t="shared" si="115"/>
        <v>0.85</v>
      </c>
      <c r="J313" s="68">
        <f t="shared" si="116"/>
        <v>1.17</v>
      </c>
    </row>
    <row r="314" spans="1:10" ht="12" customHeight="1" x14ac:dyDescent="0.2">
      <c r="A314" s="495"/>
      <c r="B314" s="499"/>
      <c r="C314" s="63">
        <f t="shared" si="113"/>
        <v>8</v>
      </c>
      <c r="D314" s="64">
        <v>9</v>
      </c>
      <c r="E314" s="65">
        <v>1.6</v>
      </c>
      <c r="F314" s="65">
        <v>0.33</v>
      </c>
      <c r="G314" s="66">
        <v>0.32</v>
      </c>
      <c r="H314" s="67">
        <f t="shared" si="114"/>
        <v>0.16</v>
      </c>
      <c r="I314" s="65">
        <f t="shared" si="115"/>
        <v>0.95000000000000007</v>
      </c>
      <c r="J314" s="68">
        <f t="shared" si="116"/>
        <v>1.27</v>
      </c>
    </row>
    <row r="315" spans="1:10" ht="12" customHeight="1" x14ac:dyDescent="0.2">
      <c r="A315" s="495"/>
      <c r="B315" s="499"/>
      <c r="C315" s="63">
        <f t="shared" si="113"/>
        <v>9</v>
      </c>
      <c r="D315" s="64">
        <v>10</v>
      </c>
      <c r="E315" s="65">
        <v>1.7</v>
      </c>
      <c r="F315" s="65">
        <v>0.33</v>
      </c>
      <c r="G315" s="66">
        <v>0.32</v>
      </c>
      <c r="H315" s="67">
        <f t="shared" si="114"/>
        <v>0.16</v>
      </c>
      <c r="I315" s="65">
        <f t="shared" si="115"/>
        <v>1.0499999999999998</v>
      </c>
      <c r="J315" s="68">
        <f t="shared" si="116"/>
        <v>1.3699999999999999</v>
      </c>
    </row>
    <row r="316" spans="1:10" ht="12" customHeight="1" x14ac:dyDescent="0.2">
      <c r="A316" s="495"/>
      <c r="B316" s="499"/>
      <c r="C316" s="63">
        <f t="shared" si="113"/>
        <v>10</v>
      </c>
      <c r="D316" s="64">
        <v>11</v>
      </c>
      <c r="E316" s="65">
        <v>1.8</v>
      </c>
      <c r="F316" s="65">
        <v>0.33</v>
      </c>
      <c r="G316" s="66">
        <v>0.32</v>
      </c>
      <c r="H316" s="67">
        <f t="shared" si="114"/>
        <v>0.16</v>
      </c>
      <c r="I316" s="65">
        <f t="shared" si="115"/>
        <v>1.1499999999999999</v>
      </c>
      <c r="J316" s="68">
        <f t="shared" si="116"/>
        <v>1.47</v>
      </c>
    </row>
    <row r="317" spans="1:10" ht="12" customHeight="1" x14ac:dyDescent="0.2">
      <c r="A317" s="495"/>
      <c r="B317" s="499"/>
      <c r="C317" s="63">
        <f t="shared" si="113"/>
        <v>11</v>
      </c>
      <c r="D317" s="64">
        <v>13</v>
      </c>
      <c r="E317" s="65">
        <v>1.9</v>
      </c>
      <c r="F317" s="65">
        <v>0.33</v>
      </c>
      <c r="G317" s="66">
        <v>0.32</v>
      </c>
      <c r="H317" s="67">
        <f t="shared" si="114"/>
        <v>0.16</v>
      </c>
      <c r="I317" s="65">
        <f t="shared" si="115"/>
        <v>1.25</v>
      </c>
      <c r="J317" s="68">
        <f t="shared" si="116"/>
        <v>1.5699999999999998</v>
      </c>
    </row>
    <row r="318" spans="1:10" ht="12" customHeight="1" x14ac:dyDescent="0.2">
      <c r="A318" s="495"/>
      <c r="B318" s="499"/>
      <c r="C318" s="63">
        <f t="shared" si="113"/>
        <v>13</v>
      </c>
      <c r="D318" s="64">
        <v>14</v>
      </c>
      <c r="E318" s="65">
        <v>2</v>
      </c>
      <c r="F318" s="65">
        <v>0.33</v>
      </c>
      <c r="G318" s="66">
        <v>0.32</v>
      </c>
      <c r="H318" s="67">
        <f t="shared" si="114"/>
        <v>0.16</v>
      </c>
      <c r="I318" s="65">
        <f t="shared" si="115"/>
        <v>1.35</v>
      </c>
      <c r="J318" s="68">
        <f t="shared" si="116"/>
        <v>1.67</v>
      </c>
    </row>
    <row r="319" spans="1:10" ht="12" customHeight="1" x14ac:dyDescent="0.2">
      <c r="A319" s="495"/>
      <c r="B319" s="499"/>
      <c r="C319" s="63">
        <f t="shared" si="113"/>
        <v>14</v>
      </c>
      <c r="D319" s="64">
        <v>17</v>
      </c>
      <c r="E319" s="65">
        <v>2.1</v>
      </c>
      <c r="F319" s="65">
        <v>0.33</v>
      </c>
      <c r="G319" s="66">
        <v>0.32</v>
      </c>
      <c r="H319" s="67">
        <f t="shared" si="114"/>
        <v>0.16</v>
      </c>
      <c r="I319" s="65">
        <f t="shared" si="115"/>
        <v>1.4500000000000002</v>
      </c>
      <c r="J319" s="68">
        <f t="shared" si="116"/>
        <v>1.77</v>
      </c>
    </row>
    <row r="320" spans="1:10" ht="12" customHeight="1" thickBot="1" x14ac:dyDescent="0.25">
      <c r="A320" s="496"/>
      <c r="B320" s="500"/>
      <c r="C320" s="69">
        <f t="shared" si="113"/>
        <v>17</v>
      </c>
      <c r="D320" s="70">
        <v>25</v>
      </c>
      <c r="E320" s="71">
        <v>2.15</v>
      </c>
      <c r="F320" s="71">
        <v>0.33</v>
      </c>
      <c r="G320" s="72">
        <v>0.32</v>
      </c>
      <c r="H320" s="73">
        <f t="shared" si="114"/>
        <v>0.16</v>
      </c>
      <c r="I320" s="71">
        <f t="shared" si="115"/>
        <v>1.5</v>
      </c>
      <c r="J320" s="74">
        <f t="shared" si="116"/>
        <v>1.8199999999999998</v>
      </c>
    </row>
    <row r="321" spans="1:10" ht="12" customHeight="1" x14ac:dyDescent="0.2">
      <c r="A321" s="493" t="s">
        <v>270</v>
      </c>
      <c r="B321" s="497" t="s">
        <v>29</v>
      </c>
      <c r="C321" s="57" t="str">
        <f t="shared" ref="C321:C330" si="117">IF(D320=25,"",D320)</f>
        <v/>
      </c>
      <c r="D321" s="58">
        <v>7</v>
      </c>
      <c r="E321" s="59">
        <v>1.4</v>
      </c>
      <c r="F321" s="59">
        <v>0.35</v>
      </c>
      <c r="G321" s="60">
        <v>0.35</v>
      </c>
      <c r="H321" s="61">
        <f t="shared" ref="H321:H330" si="118">G321/2</f>
        <v>0.17499999999999999</v>
      </c>
      <c r="I321" s="59">
        <f t="shared" ref="I321:I330" si="119">E321-(F321+G321)</f>
        <v>0.7</v>
      </c>
      <c r="J321" s="62">
        <f t="shared" ref="J321:J330" si="120">E321-F321</f>
        <v>1.0499999999999998</v>
      </c>
    </row>
    <row r="322" spans="1:10" ht="12" customHeight="1" x14ac:dyDescent="0.2">
      <c r="A322" s="507"/>
      <c r="B322" s="508"/>
      <c r="C322" s="63">
        <f t="shared" si="117"/>
        <v>7</v>
      </c>
      <c r="D322" s="64">
        <v>8</v>
      </c>
      <c r="E322" s="65">
        <v>1.45</v>
      </c>
      <c r="F322" s="65">
        <v>0.35</v>
      </c>
      <c r="G322" s="66">
        <v>0.35</v>
      </c>
      <c r="H322" s="67">
        <f t="shared" si="118"/>
        <v>0.17499999999999999</v>
      </c>
      <c r="I322" s="65">
        <f t="shared" si="119"/>
        <v>0.75</v>
      </c>
      <c r="J322" s="68">
        <f t="shared" si="120"/>
        <v>1.1000000000000001</v>
      </c>
    </row>
    <row r="323" spans="1:10" ht="12" customHeight="1" x14ac:dyDescent="0.2">
      <c r="A323" s="495"/>
      <c r="B323" s="499"/>
      <c r="C323" s="63">
        <f t="shared" si="117"/>
        <v>8</v>
      </c>
      <c r="D323" s="64">
        <v>9</v>
      </c>
      <c r="E323" s="65">
        <v>1.65</v>
      </c>
      <c r="F323" s="65">
        <v>0.35</v>
      </c>
      <c r="G323" s="66">
        <v>0.35</v>
      </c>
      <c r="H323" s="67">
        <f t="shared" si="118"/>
        <v>0.17499999999999999</v>
      </c>
      <c r="I323" s="65">
        <f t="shared" si="119"/>
        <v>0.95</v>
      </c>
      <c r="J323" s="68">
        <f t="shared" si="120"/>
        <v>1.2999999999999998</v>
      </c>
    </row>
    <row r="324" spans="1:10" ht="12" customHeight="1" x14ac:dyDescent="0.2">
      <c r="A324" s="495"/>
      <c r="B324" s="499"/>
      <c r="C324" s="63">
        <f t="shared" si="117"/>
        <v>9</v>
      </c>
      <c r="D324" s="64">
        <v>11</v>
      </c>
      <c r="E324" s="65">
        <v>1.75</v>
      </c>
      <c r="F324" s="65">
        <v>0.35</v>
      </c>
      <c r="G324" s="66">
        <v>0.35</v>
      </c>
      <c r="H324" s="67">
        <f t="shared" si="118"/>
        <v>0.17499999999999999</v>
      </c>
      <c r="I324" s="65">
        <f t="shared" si="119"/>
        <v>1.05</v>
      </c>
      <c r="J324" s="68">
        <f t="shared" si="120"/>
        <v>1.4</v>
      </c>
    </row>
    <row r="325" spans="1:10" ht="12" customHeight="1" x14ac:dyDescent="0.2">
      <c r="A325" s="495"/>
      <c r="B325" s="499"/>
      <c r="C325" s="63">
        <f t="shared" si="117"/>
        <v>11</v>
      </c>
      <c r="D325" s="64">
        <v>12</v>
      </c>
      <c r="E325" s="65">
        <v>1.85</v>
      </c>
      <c r="F325" s="65">
        <v>0.35</v>
      </c>
      <c r="G325" s="66">
        <v>0.35</v>
      </c>
      <c r="H325" s="67">
        <f t="shared" si="118"/>
        <v>0.17499999999999999</v>
      </c>
      <c r="I325" s="65">
        <f t="shared" si="119"/>
        <v>1.1500000000000001</v>
      </c>
      <c r="J325" s="68">
        <f t="shared" si="120"/>
        <v>1.5</v>
      </c>
    </row>
    <row r="326" spans="1:10" ht="12" customHeight="1" x14ac:dyDescent="0.2">
      <c r="A326" s="495"/>
      <c r="B326" s="499"/>
      <c r="C326" s="63">
        <f t="shared" si="117"/>
        <v>12</v>
      </c>
      <c r="D326" s="64">
        <v>14</v>
      </c>
      <c r="E326" s="65">
        <v>1.95</v>
      </c>
      <c r="F326" s="65">
        <v>0.35</v>
      </c>
      <c r="G326" s="66">
        <v>0.35</v>
      </c>
      <c r="H326" s="67">
        <f t="shared" si="118"/>
        <v>0.17499999999999999</v>
      </c>
      <c r="I326" s="65">
        <f t="shared" si="119"/>
        <v>1.25</v>
      </c>
      <c r="J326" s="68">
        <f t="shared" si="120"/>
        <v>1.6</v>
      </c>
    </row>
    <row r="327" spans="1:10" ht="12" customHeight="1" x14ac:dyDescent="0.2">
      <c r="A327" s="495"/>
      <c r="B327" s="499"/>
      <c r="C327" s="63">
        <f t="shared" si="117"/>
        <v>14</v>
      </c>
      <c r="D327" s="64">
        <v>16</v>
      </c>
      <c r="E327" s="65">
        <v>2.0499999999999998</v>
      </c>
      <c r="F327" s="65">
        <v>0.35</v>
      </c>
      <c r="G327" s="66">
        <v>0.35</v>
      </c>
      <c r="H327" s="67">
        <f t="shared" si="118"/>
        <v>0.17499999999999999</v>
      </c>
      <c r="I327" s="65">
        <f t="shared" si="119"/>
        <v>1.3499999999999999</v>
      </c>
      <c r="J327" s="68">
        <f t="shared" si="120"/>
        <v>1.6999999999999997</v>
      </c>
    </row>
    <row r="328" spans="1:10" ht="12" customHeight="1" thickBot="1" x14ac:dyDescent="0.25">
      <c r="A328" s="496"/>
      <c r="B328" s="500"/>
      <c r="C328" s="69">
        <f t="shared" si="117"/>
        <v>16</v>
      </c>
      <c r="D328" s="70">
        <v>25</v>
      </c>
      <c r="E328" s="71">
        <v>2.1</v>
      </c>
      <c r="F328" s="71">
        <v>0.35</v>
      </c>
      <c r="G328" s="72">
        <v>0.35</v>
      </c>
      <c r="H328" s="73">
        <f t="shared" si="118"/>
        <v>0.17499999999999999</v>
      </c>
      <c r="I328" s="71">
        <f t="shared" si="119"/>
        <v>1.4000000000000001</v>
      </c>
      <c r="J328" s="74">
        <f t="shared" si="120"/>
        <v>1.75</v>
      </c>
    </row>
    <row r="329" spans="1:10" ht="12" customHeight="1" x14ac:dyDescent="0.2">
      <c r="A329" s="493" t="s">
        <v>78</v>
      </c>
      <c r="B329" s="497" t="s">
        <v>29</v>
      </c>
      <c r="C329" s="57" t="str">
        <f t="shared" si="117"/>
        <v/>
      </c>
      <c r="D329" s="58">
        <v>7</v>
      </c>
      <c r="E329" s="59">
        <v>1.4</v>
      </c>
      <c r="F329" s="59">
        <v>0.33</v>
      </c>
      <c r="G329" s="60">
        <v>0.32</v>
      </c>
      <c r="H329" s="61">
        <f t="shared" si="118"/>
        <v>0.16</v>
      </c>
      <c r="I329" s="59">
        <f t="shared" si="119"/>
        <v>0.74999999999999989</v>
      </c>
      <c r="J329" s="62">
        <f t="shared" si="120"/>
        <v>1.0699999999999998</v>
      </c>
    </row>
    <row r="330" spans="1:10" ht="12" customHeight="1" x14ac:dyDescent="0.2">
      <c r="A330" s="507"/>
      <c r="B330" s="508"/>
      <c r="C330" s="63">
        <f t="shared" si="117"/>
        <v>7</v>
      </c>
      <c r="D330" s="64">
        <v>8</v>
      </c>
      <c r="E330" s="65">
        <v>1.5</v>
      </c>
      <c r="F330" s="65">
        <v>0.33</v>
      </c>
      <c r="G330" s="66">
        <v>0.32</v>
      </c>
      <c r="H330" s="67">
        <f t="shared" si="118"/>
        <v>0.16</v>
      </c>
      <c r="I330" s="65">
        <f t="shared" si="119"/>
        <v>0.85</v>
      </c>
      <c r="J330" s="68">
        <f t="shared" si="120"/>
        <v>1.17</v>
      </c>
    </row>
    <row r="331" spans="1:10" ht="12" customHeight="1" x14ac:dyDescent="0.2">
      <c r="A331" s="495"/>
      <c r="B331" s="499"/>
      <c r="C331" s="63">
        <f t="shared" ref="C331:C340" si="121">IF(D330=25,"",D330)</f>
        <v>8</v>
      </c>
      <c r="D331" s="64">
        <v>9</v>
      </c>
      <c r="E331" s="65">
        <v>1.7</v>
      </c>
      <c r="F331" s="65">
        <v>0.33</v>
      </c>
      <c r="G331" s="66">
        <v>0.32</v>
      </c>
      <c r="H331" s="67">
        <f t="shared" ref="H331:H340" si="122">G331/2</f>
        <v>0.16</v>
      </c>
      <c r="I331" s="65">
        <f t="shared" ref="I331:I340" si="123">E331-(F331+G331)</f>
        <v>1.0499999999999998</v>
      </c>
      <c r="J331" s="68">
        <f t="shared" ref="J331:J340" si="124">E331-F331</f>
        <v>1.3699999999999999</v>
      </c>
    </row>
    <row r="332" spans="1:10" ht="12" customHeight="1" x14ac:dyDescent="0.2">
      <c r="A332" s="495"/>
      <c r="B332" s="499"/>
      <c r="C332" s="63">
        <f t="shared" si="121"/>
        <v>9</v>
      </c>
      <c r="D332" s="64">
        <v>11</v>
      </c>
      <c r="E332" s="65">
        <v>1.8</v>
      </c>
      <c r="F332" s="65">
        <v>0.33</v>
      </c>
      <c r="G332" s="66">
        <v>0.32</v>
      </c>
      <c r="H332" s="67">
        <f t="shared" si="122"/>
        <v>0.16</v>
      </c>
      <c r="I332" s="65">
        <f t="shared" si="123"/>
        <v>1.1499999999999999</v>
      </c>
      <c r="J332" s="68">
        <f t="shared" si="124"/>
        <v>1.47</v>
      </c>
    </row>
    <row r="333" spans="1:10" ht="12" customHeight="1" x14ac:dyDescent="0.2">
      <c r="A333" s="495"/>
      <c r="B333" s="499"/>
      <c r="C333" s="63">
        <f t="shared" si="121"/>
        <v>11</v>
      </c>
      <c r="D333" s="64">
        <v>12</v>
      </c>
      <c r="E333" s="65">
        <v>1.9</v>
      </c>
      <c r="F333" s="65">
        <v>0.33</v>
      </c>
      <c r="G333" s="66">
        <v>0.32</v>
      </c>
      <c r="H333" s="67">
        <f t="shared" si="122"/>
        <v>0.16</v>
      </c>
      <c r="I333" s="65">
        <f t="shared" si="123"/>
        <v>1.25</v>
      </c>
      <c r="J333" s="68">
        <f t="shared" si="124"/>
        <v>1.5699999999999998</v>
      </c>
    </row>
    <row r="334" spans="1:10" ht="12" customHeight="1" x14ac:dyDescent="0.2">
      <c r="A334" s="495"/>
      <c r="B334" s="499"/>
      <c r="C334" s="63">
        <f t="shared" si="121"/>
        <v>12</v>
      </c>
      <c r="D334" s="64">
        <v>14</v>
      </c>
      <c r="E334" s="65">
        <v>2</v>
      </c>
      <c r="F334" s="65">
        <v>0.33</v>
      </c>
      <c r="G334" s="66">
        <v>0.32</v>
      </c>
      <c r="H334" s="67">
        <f t="shared" si="122"/>
        <v>0.16</v>
      </c>
      <c r="I334" s="65">
        <f t="shared" si="123"/>
        <v>1.35</v>
      </c>
      <c r="J334" s="68">
        <f t="shared" si="124"/>
        <v>1.67</v>
      </c>
    </row>
    <row r="335" spans="1:10" ht="12" customHeight="1" x14ac:dyDescent="0.2">
      <c r="A335" s="495"/>
      <c r="B335" s="499"/>
      <c r="C335" s="63">
        <f t="shared" si="121"/>
        <v>14</v>
      </c>
      <c r="D335" s="64">
        <v>15</v>
      </c>
      <c r="E335" s="65">
        <v>2.1</v>
      </c>
      <c r="F335" s="65">
        <v>0.33</v>
      </c>
      <c r="G335" s="66">
        <v>0.32</v>
      </c>
      <c r="H335" s="67">
        <f t="shared" si="122"/>
        <v>0.16</v>
      </c>
      <c r="I335" s="65">
        <f t="shared" si="123"/>
        <v>1.4500000000000002</v>
      </c>
      <c r="J335" s="68">
        <f t="shared" si="124"/>
        <v>1.77</v>
      </c>
    </row>
    <row r="336" spans="1:10" ht="12" customHeight="1" x14ac:dyDescent="0.2">
      <c r="A336" s="495"/>
      <c r="B336" s="499"/>
      <c r="C336" s="63">
        <f t="shared" si="121"/>
        <v>15</v>
      </c>
      <c r="D336" s="64">
        <v>18</v>
      </c>
      <c r="E336" s="65">
        <v>2.2000000000000002</v>
      </c>
      <c r="F336" s="65">
        <v>0.33</v>
      </c>
      <c r="G336" s="66">
        <v>0.32</v>
      </c>
      <c r="H336" s="67">
        <f t="shared" si="122"/>
        <v>0.16</v>
      </c>
      <c r="I336" s="65">
        <f t="shared" si="123"/>
        <v>1.5500000000000003</v>
      </c>
      <c r="J336" s="68">
        <f t="shared" si="124"/>
        <v>1.87</v>
      </c>
    </row>
    <row r="337" spans="1:10" ht="12" customHeight="1" thickBot="1" x14ac:dyDescent="0.25">
      <c r="A337" s="496"/>
      <c r="B337" s="500"/>
      <c r="C337" s="69">
        <f t="shared" si="121"/>
        <v>18</v>
      </c>
      <c r="D337" s="70">
        <v>25</v>
      </c>
      <c r="E337" s="71">
        <v>2.25</v>
      </c>
      <c r="F337" s="71">
        <v>0.33</v>
      </c>
      <c r="G337" s="72">
        <v>0.32</v>
      </c>
      <c r="H337" s="73">
        <f t="shared" si="122"/>
        <v>0.16</v>
      </c>
      <c r="I337" s="71">
        <f t="shared" si="123"/>
        <v>1.6</v>
      </c>
      <c r="J337" s="74">
        <f t="shared" si="124"/>
        <v>1.92</v>
      </c>
    </row>
    <row r="338" spans="1:10" ht="13" customHeight="1" x14ac:dyDescent="0.2">
      <c r="A338" s="505" t="s">
        <v>165</v>
      </c>
      <c r="B338" s="506" t="s">
        <v>29</v>
      </c>
      <c r="C338" s="81" t="str">
        <f t="shared" si="121"/>
        <v/>
      </c>
      <c r="D338" s="82">
        <v>6</v>
      </c>
      <c r="E338" s="83">
        <v>1.4</v>
      </c>
      <c r="F338" s="83">
        <v>0.3</v>
      </c>
      <c r="G338" s="84">
        <v>0.3</v>
      </c>
      <c r="H338" s="85">
        <f t="shared" si="122"/>
        <v>0.15</v>
      </c>
      <c r="I338" s="83">
        <f t="shared" si="123"/>
        <v>0.79999999999999993</v>
      </c>
      <c r="J338" s="86">
        <f t="shared" si="124"/>
        <v>1.0999999999999999</v>
      </c>
    </row>
    <row r="339" spans="1:10" ht="13" customHeight="1" x14ac:dyDescent="0.2">
      <c r="A339" s="507"/>
      <c r="B339" s="508"/>
      <c r="C339" s="63">
        <f t="shared" si="121"/>
        <v>6</v>
      </c>
      <c r="D339" s="64">
        <v>7</v>
      </c>
      <c r="E339" s="65">
        <v>1.45</v>
      </c>
      <c r="F339" s="65">
        <v>0.3</v>
      </c>
      <c r="G339" s="66">
        <v>0.3</v>
      </c>
      <c r="H339" s="67">
        <f t="shared" si="122"/>
        <v>0.15</v>
      </c>
      <c r="I339" s="65">
        <f t="shared" si="123"/>
        <v>0.85</v>
      </c>
      <c r="J339" s="68">
        <f t="shared" si="124"/>
        <v>1.1499999999999999</v>
      </c>
    </row>
    <row r="340" spans="1:10" ht="13" customHeight="1" x14ac:dyDescent="0.2">
      <c r="A340" s="495"/>
      <c r="B340" s="499"/>
      <c r="C340" s="63">
        <f t="shared" si="121"/>
        <v>7</v>
      </c>
      <c r="D340" s="64">
        <v>8</v>
      </c>
      <c r="E340" s="65">
        <v>1.55</v>
      </c>
      <c r="F340" s="65">
        <v>0.3</v>
      </c>
      <c r="G340" s="66">
        <v>0.3</v>
      </c>
      <c r="H340" s="67">
        <f t="shared" si="122"/>
        <v>0.15</v>
      </c>
      <c r="I340" s="65">
        <f t="shared" si="123"/>
        <v>0.95000000000000007</v>
      </c>
      <c r="J340" s="68">
        <f t="shared" si="124"/>
        <v>1.25</v>
      </c>
    </row>
    <row r="341" spans="1:10" ht="13" customHeight="1" x14ac:dyDescent="0.2">
      <c r="A341" s="495"/>
      <c r="B341" s="499"/>
      <c r="C341" s="63">
        <f t="shared" ref="C341:C352" si="125">IF(D340=25,"",D340)</f>
        <v>8</v>
      </c>
      <c r="D341" s="64">
        <v>9</v>
      </c>
      <c r="E341" s="65">
        <v>1.65</v>
      </c>
      <c r="F341" s="65">
        <v>0.3</v>
      </c>
      <c r="G341" s="66">
        <v>0.3</v>
      </c>
      <c r="H341" s="67">
        <f t="shared" ref="H341:H352" si="126">G341/2</f>
        <v>0.15</v>
      </c>
      <c r="I341" s="65">
        <f t="shared" ref="I341:I352" si="127">E341-(F341+G341)</f>
        <v>1.0499999999999998</v>
      </c>
      <c r="J341" s="68">
        <f t="shared" ref="J341:J352" si="128">E341-F341</f>
        <v>1.3499999999999999</v>
      </c>
    </row>
    <row r="342" spans="1:10" ht="13" customHeight="1" x14ac:dyDescent="0.2">
      <c r="A342" s="495"/>
      <c r="B342" s="499"/>
      <c r="C342" s="63">
        <f t="shared" si="125"/>
        <v>9</v>
      </c>
      <c r="D342" s="64">
        <v>10</v>
      </c>
      <c r="E342" s="65">
        <v>1.75</v>
      </c>
      <c r="F342" s="65">
        <v>0.3</v>
      </c>
      <c r="G342" s="66">
        <v>0.3</v>
      </c>
      <c r="H342" s="67">
        <f t="shared" si="126"/>
        <v>0.15</v>
      </c>
      <c r="I342" s="65">
        <f t="shared" si="127"/>
        <v>1.1499999999999999</v>
      </c>
      <c r="J342" s="68">
        <f t="shared" si="128"/>
        <v>1.45</v>
      </c>
    </row>
    <row r="343" spans="1:10" ht="13" customHeight="1" x14ac:dyDescent="0.2">
      <c r="A343" s="495"/>
      <c r="B343" s="499"/>
      <c r="C343" s="63">
        <f t="shared" si="125"/>
        <v>10</v>
      </c>
      <c r="D343" s="64">
        <v>11</v>
      </c>
      <c r="E343" s="65">
        <v>1.85</v>
      </c>
      <c r="F343" s="65">
        <v>0.3</v>
      </c>
      <c r="G343" s="66">
        <v>0.3</v>
      </c>
      <c r="H343" s="67">
        <f t="shared" si="126"/>
        <v>0.15</v>
      </c>
      <c r="I343" s="65">
        <f t="shared" si="127"/>
        <v>1.25</v>
      </c>
      <c r="J343" s="68">
        <f t="shared" si="128"/>
        <v>1.55</v>
      </c>
    </row>
    <row r="344" spans="1:10" ht="13" customHeight="1" x14ac:dyDescent="0.2">
      <c r="A344" s="495"/>
      <c r="B344" s="499"/>
      <c r="C344" s="63">
        <f t="shared" si="125"/>
        <v>11</v>
      </c>
      <c r="D344" s="64">
        <v>12</v>
      </c>
      <c r="E344" s="65">
        <v>1.95</v>
      </c>
      <c r="F344" s="65">
        <v>0.3</v>
      </c>
      <c r="G344" s="66">
        <v>0.3</v>
      </c>
      <c r="H344" s="67">
        <f t="shared" si="126"/>
        <v>0.15</v>
      </c>
      <c r="I344" s="65">
        <f t="shared" si="127"/>
        <v>1.35</v>
      </c>
      <c r="J344" s="68">
        <f t="shared" si="128"/>
        <v>1.65</v>
      </c>
    </row>
    <row r="345" spans="1:10" ht="13" customHeight="1" x14ac:dyDescent="0.2">
      <c r="A345" s="495"/>
      <c r="B345" s="499"/>
      <c r="C345" s="63">
        <f t="shared" si="125"/>
        <v>12</v>
      </c>
      <c r="D345" s="64">
        <v>14</v>
      </c>
      <c r="E345" s="65">
        <v>2.0499999999999998</v>
      </c>
      <c r="F345" s="65">
        <v>0.3</v>
      </c>
      <c r="G345" s="66">
        <v>0.3</v>
      </c>
      <c r="H345" s="67">
        <f t="shared" si="126"/>
        <v>0.15</v>
      </c>
      <c r="I345" s="65">
        <f t="shared" si="127"/>
        <v>1.4499999999999997</v>
      </c>
      <c r="J345" s="68">
        <f t="shared" si="128"/>
        <v>1.7499999999999998</v>
      </c>
    </row>
    <row r="346" spans="1:10" ht="13" customHeight="1" x14ac:dyDescent="0.2">
      <c r="A346" s="495"/>
      <c r="B346" s="499"/>
      <c r="C346" s="63">
        <f t="shared" si="125"/>
        <v>14</v>
      </c>
      <c r="D346" s="64">
        <v>16</v>
      </c>
      <c r="E346" s="65">
        <v>2.15</v>
      </c>
      <c r="F346" s="65">
        <v>0.3</v>
      </c>
      <c r="G346" s="66">
        <v>0.3</v>
      </c>
      <c r="H346" s="67">
        <f t="shared" si="126"/>
        <v>0.15</v>
      </c>
      <c r="I346" s="65">
        <f t="shared" si="127"/>
        <v>1.5499999999999998</v>
      </c>
      <c r="J346" s="68">
        <f t="shared" si="128"/>
        <v>1.8499999999999999</v>
      </c>
    </row>
    <row r="347" spans="1:10" ht="13" customHeight="1" x14ac:dyDescent="0.2">
      <c r="A347" s="495"/>
      <c r="B347" s="499"/>
      <c r="C347" s="63">
        <f t="shared" si="125"/>
        <v>16</v>
      </c>
      <c r="D347" s="64">
        <v>18</v>
      </c>
      <c r="E347" s="65">
        <v>2.25</v>
      </c>
      <c r="F347" s="65">
        <v>0.3</v>
      </c>
      <c r="G347" s="66">
        <v>0.3</v>
      </c>
      <c r="H347" s="67">
        <f t="shared" si="126"/>
        <v>0.15</v>
      </c>
      <c r="I347" s="65">
        <f t="shared" si="127"/>
        <v>1.65</v>
      </c>
      <c r="J347" s="68">
        <f t="shared" si="128"/>
        <v>1.95</v>
      </c>
    </row>
    <row r="348" spans="1:10" ht="13" customHeight="1" thickBot="1" x14ac:dyDescent="0.25">
      <c r="A348" s="496"/>
      <c r="B348" s="500"/>
      <c r="C348" s="69">
        <f t="shared" si="125"/>
        <v>18</v>
      </c>
      <c r="D348" s="70">
        <v>25</v>
      </c>
      <c r="E348" s="71">
        <v>2.2999999999999998</v>
      </c>
      <c r="F348" s="71">
        <v>0.3</v>
      </c>
      <c r="G348" s="72">
        <v>0.3</v>
      </c>
      <c r="H348" s="73">
        <f t="shared" si="126"/>
        <v>0.15</v>
      </c>
      <c r="I348" s="71">
        <f t="shared" si="127"/>
        <v>1.6999999999999997</v>
      </c>
      <c r="J348" s="74">
        <f t="shared" si="128"/>
        <v>1.9999999999999998</v>
      </c>
    </row>
    <row r="349" spans="1:10" ht="13" customHeight="1" x14ac:dyDescent="0.2">
      <c r="A349" s="505" t="s">
        <v>147</v>
      </c>
      <c r="B349" s="506" t="s">
        <v>29</v>
      </c>
      <c r="C349" s="81" t="str">
        <f t="shared" si="125"/>
        <v/>
      </c>
      <c r="D349" s="82">
        <v>6</v>
      </c>
      <c r="E349" s="83">
        <v>1.4</v>
      </c>
      <c r="F349" s="83">
        <v>0.3</v>
      </c>
      <c r="G349" s="84">
        <v>0.3</v>
      </c>
      <c r="H349" s="85">
        <f t="shared" si="126"/>
        <v>0.15</v>
      </c>
      <c r="I349" s="83">
        <f t="shared" si="127"/>
        <v>0.79999999999999993</v>
      </c>
      <c r="J349" s="86">
        <f t="shared" si="128"/>
        <v>1.0999999999999999</v>
      </c>
    </row>
    <row r="350" spans="1:10" ht="13" customHeight="1" x14ac:dyDescent="0.2">
      <c r="A350" s="507"/>
      <c r="B350" s="508"/>
      <c r="C350" s="63">
        <f t="shared" si="125"/>
        <v>6</v>
      </c>
      <c r="D350" s="64">
        <v>7</v>
      </c>
      <c r="E350" s="65">
        <v>1.45</v>
      </c>
      <c r="F350" s="65">
        <v>0.3</v>
      </c>
      <c r="G350" s="66">
        <v>0.3</v>
      </c>
      <c r="H350" s="67">
        <f t="shared" si="126"/>
        <v>0.15</v>
      </c>
      <c r="I350" s="65">
        <f t="shared" si="127"/>
        <v>0.85</v>
      </c>
      <c r="J350" s="68">
        <f t="shared" si="128"/>
        <v>1.1499999999999999</v>
      </c>
    </row>
    <row r="351" spans="1:10" ht="13" customHeight="1" x14ac:dyDescent="0.2">
      <c r="A351" s="495"/>
      <c r="B351" s="499"/>
      <c r="C351" s="63">
        <f t="shared" si="125"/>
        <v>7</v>
      </c>
      <c r="D351" s="64">
        <v>8</v>
      </c>
      <c r="E351" s="65">
        <v>1.55</v>
      </c>
      <c r="F351" s="65">
        <v>0.3</v>
      </c>
      <c r="G351" s="66">
        <v>0.3</v>
      </c>
      <c r="H351" s="67">
        <f t="shared" si="126"/>
        <v>0.15</v>
      </c>
      <c r="I351" s="65">
        <f t="shared" si="127"/>
        <v>0.95000000000000007</v>
      </c>
      <c r="J351" s="68">
        <f t="shared" si="128"/>
        <v>1.25</v>
      </c>
    </row>
    <row r="352" spans="1:10" ht="13" customHeight="1" x14ac:dyDescent="0.2">
      <c r="A352" s="495"/>
      <c r="B352" s="499"/>
      <c r="C352" s="63">
        <f t="shared" si="125"/>
        <v>8</v>
      </c>
      <c r="D352" s="64">
        <v>9</v>
      </c>
      <c r="E352" s="65">
        <v>1.65</v>
      </c>
      <c r="F352" s="65">
        <v>0.3</v>
      </c>
      <c r="G352" s="66">
        <v>0.3</v>
      </c>
      <c r="H352" s="67">
        <f t="shared" si="126"/>
        <v>0.15</v>
      </c>
      <c r="I352" s="65">
        <f t="shared" si="127"/>
        <v>1.0499999999999998</v>
      </c>
      <c r="J352" s="68">
        <f t="shared" si="128"/>
        <v>1.3499999999999999</v>
      </c>
    </row>
    <row r="353" spans="1:10" ht="13" customHeight="1" x14ac:dyDescent="0.2">
      <c r="A353" s="495"/>
      <c r="B353" s="499"/>
      <c r="C353" s="63">
        <f t="shared" ref="C353:C362" si="129">IF(D352=25,"",D352)</f>
        <v>9</v>
      </c>
      <c r="D353" s="64">
        <v>10</v>
      </c>
      <c r="E353" s="65">
        <v>1.75</v>
      </c>
      <c r="F353" s="65">
        <v>0.3</v>
      </c>
      <c r="G353" s="66">
        <v>0.3</v>
      </c>
      <c r="H353" s="67">
        <f t="shared" ref="H353:H362" si="130">G353/2</f>
        <v>0.15</v>
      </c>
      <c r="I353" s="65">
        <f t="shared" ref="I353:I362" si="131">E353-(F353+G353)</f>
        <v>1.1499999999999999</v>
      </c>
      <c r="J353" s="68">
        <f t="shared" ref="J353:J362" si="132">E353-F353</f>
        <v>1.45</v>
      </c>
    </row>
    <row r="354" spans="1:10" ht="13" customHeight="1" x14ac:dyDescent="0.2">
      <c r="A354" s="495"/>
      <c r="B354" s="499"/>
      <c r="C354" s="63">
        <f t="shared" si="129"/>
        <v>10</v>
      </c>
      <c r="D354" s="64">
        <v>11</v>
      </c>
      <c r="E354" s="65">
        <v>1.85</v>
      </c>
      <c r="F354" s="65">
        <v>0.3</v>
      </c>
      <c r="G354" s="66">
        <v>0.3</v>
      </c>
      <c r="H354" s="67">
        <f t="shared" si="130"/>
        <v>0.15</v>
      </c>
      <c r="I354" s="65">
        <f t="shared" si="131"/>
        <v>1.25</v>
      </c>
      <c r="J354" s="68">
        <f t="shared" si="132"/>
        <v>1.55</v>
      </c>
    </row>
    <row r="355" spans="1:10" ht="13" customHeight="1" x14ac:dyDescent="0.2">
      <c r="A355" s="495"/>
      <c r="B355" s="499"/>
      <c r="C355" s="63">
        <f t="shared" si="129"/>
        <v>11</v>
      </c>
      <c r="D355" s="64">
        <v>12</v>
      </c>
      <c r="E355" s="65">
        <v>1.95</v>
      </c>
      <c r="F355" s="65">
        <v>0.3</v>
      </c>
      <c r="G355" s="66">
        <v>0.3</v>
      </c>
      <c r="H355" s="67">
        <f t="shared" si="130"/>
        <v>0.15</v>
      </c>
      <c r="I355" s="65">
        <f t="shared" si="131"/>
        <v>1.35</v>
      </c>
      <c r="J355" s="68">
        <f t="shared" si="132"/>
        <v>1.65</v>
      </c>
    </row>
    <row r="356" spans="1:10" ht="13" customHeight="1" x14ac:dyDescent="0.2">
      <c r="A356" s="495"/>
      <c r="B356" s="499"/>
      <c r="C356" s="63">
        <f t="shared" si="129"/>
        <v>12</v>
      </c>
      <c r="D356" s="64">
        <v>13</v>
      </c>
      <c r="E356" s="65">
        <v>2.0499999999999998</v>
      </c>
      <c r="F356" s="65">
        <v>0.3</v>
      </c>
      <c r="G356" s="66">
        <v>0.3</v>
      </c>
      <c r="H356" s="67">
        <f t="shared" si="130"/>
        <v>0.15</v>
      </c>
      <c r="I356" s="65">
        <f t="shared" si="131"/>
        <v>1.4499999999999997</v>
      </c>
      <c r="J356" s="68">
        <f t="shared" si="132"/>
        <v>1.7499999999999998</v>
      </c>
    </row>
    <row r="357" spans="1:10" ht="13" customHeight="1" x14ac:dyDescent="0.2">
      <c r="A357" s="495"/>
      <c r="B357" s="499"/>
      <c r="C357" s="63">
        <f t="shared" si="129"/>
        <v>13</v>
      </c>
      <c r="D357" s="64">
        <v>15</v>
      </c>
      <c r="E357" s="65">
        <v>2.15</v>
      </c>
      <c r="F357" s="65">
        <v>0.3</v>
      </c>
      <c r="G357" s="66">
        <v>0.3</v>
      </c>
      <c r="H357" s="67">
        <f t="shared" si="130"/>
        <v>0.15</v>
      </c>
      <c r="I357" s="65">
        <f t="shared" si="131"/>
        <v>1.5499999999999998</v>
      </c>
      <c r="J357" s="68">
        <f t="shared" si="132"/>
        <v>1.8499999999999999</v>
      </c>
    </row>
    <row r="358" spans="1:10" ht="13" customHeight="1" x14ac:dyDescent="0.2">
      <c r="A358" s="495"/>
      <c r="B358" s="499"/>
      <c r="C358" s="63">
        <f t="shared" si="129"/>
        <v>15</v>
      </c>
      <c r="D358" s="64">
        <v>17</v>
      </c>
      <c r="E358" s="65">
        <v>2.25</v>
      </c>
      <c r="F358" s="65">
        <v>0.3</v>
      </c>
      <c r="G358" s="66">
        <v>0.3</v>
      </c>
      <c r="H358" s="67">
        <f t="shared" si="130"/>
        <v>0.15</v>
      </c>
      <c r="I358" s="65">
        <f t="shared" si="131"/>
        <v>1.65</v>
      </c>
      <c r="J358" s="68">
        <f t="shared" si="132"/>
        <v>1.95</v>
      </c>
    </row>
    <row r="359" spans="1:10" ht="13" customHeight="1" thickBot="1" x14ac:dyDescent="0.25">
      <c r="A359" s="496"/>
      <c r="B359" s="500"/>
      <c r="C359" s="69">
        <f t="shared" si="129"/>
        <v>17</v>
      </c>
      <c r="D359" s="70">
        <v>25</v>
      </c>
      <c r="E359" s="71">
        <v>2.2999999999999998</v>
      </c>
      <c r="F359" s="71">
        <v>0.3</v>
      </c>
      <c r="G359" s="72">
        <v>0.3</v>
      </c>
      <c r="H359" s="73">
        <f t="shared" si="130"/>
        <v>0.15</v>
      </c>
      <c r="I359" s="71">
        <f t="shared" si="131"/>
        <v>1.6999999999999997</v>
      </c>
      <c r="J359" s="74">
        <f t="shared" si="132"/>
        <v>1.9999999999999998</v>
      </c>
    </row>
    <row r="360" spans="1:10" ht="13" customHeight="1" x14ac:dyDescent="0.2">
      <c r="A360" s="505" t="s">
        <v>60</v>
      </c>
      <c r="B360" s="506" t="s">
        <v>29</v>
      </c>
      <c r="C360" s="81" t="str">
        <f t="shared" si="129"/>
        <v/>
      </c>
      <c r="D360" s="82">
        <v>8</v>
      </c>
      <c r="E360" s="83">
        <v>1.6</v>
      </c>
      <c r="F360" s="83">
        <v>0.3</v>
      </c>
      <c r="G360" s="84">
        <v>0.3</v>
      </c>
      <c r="H360" s="85">
        <f t="shared" si="130"/>
        <v>0.15</v>
      </c>
      <c r="I360" s="83">
        <f t="shared" si="131"/>
        <v>1</v>
      </c>
      <c r="J360" s="86">
        <f t="shared" si="132"/>
        <v>1.3</v>
      </c>
    </row>
    <row r="361" spans="1:10" ht="13" customHeight="1" x14ac:dyDescent="0.2">
      <c r="A361" s="495"/>
      <c r="B361" s="499"/>
      <c r="C361" s="63">
        <f t="shared" si="129"/>
        <v>8</v>
      </c>
      <c r="D361" s="64">
        <v>9</v>
      </c>
      <c r="E361" s="65">
        <v>1.75</v>
      </c>
      <c r="F361" s="65">
        <v>0.3</v>
      </c>
      <c r="G361" s="66">
        <v>0.3</v>
      </c>
      <c r="H361" s="67">
        <f t="shared" si="130"/>
        <v>0.15</v>
      </c>
      <c r="I361" s="65">
        <f t="shared" si="131"/>
        <v>1.1499999999999999</v>
      </c>
      <c r="J361" s="68">
        <f t="shared" si="132"/>
        <v>1.45</v>
      </c>
    </row>
    <row r="362" spans="1:10" ht="13" customHeight="1" x14ac:dyDescent="0.2">
      <c r="A362" s="495"/>
      <c r="B362" s="499"/>
      <c r="C362" s="63">
        <f t="shared" si="129"/>
        <v>9</v>
      </c>
      <c r="D362" s="64">
        <v>10</v>
      </c>
      <c r="E362" s="65">
        <v>1.85</v>
      </c>
      <c r="F362" s="65">
        <v>0.3</v>
      </c>
      <c r="G362" s="66">
        <v>0.3</v>
      </c>
      <c r="H362" s="67">
        <f t="shared" si="130"/>
        <v>0.15</v>
      </c>
      <c r="I362" s="65">
        <f t="shared" si="131"/>
        <v>1.25</v>
      </c>
      <c r="J362" s="68">
        <f t="shared" si="132"/>
        <v>1.55</v>
      </c>
    </row>
    <row r="363" spans="1:10" ht="13" customHeight="1" x14ac:dyDescent="0.2">
      <c r="A363" s="495"/>
      <c r="B363" s="499"/>
      <c r="C363" s="63">
        <f t="shared" ref="C363:C372" si="133">IF(D362=25,"",D362)</f>
        <v>10</v>
      </c>
      <c r="D363" s="64">
        <v>12</v>
      </c>
      <c r="E363" s="65">
        <v>1.95</v>
      </c>
      <c r="F363" s="65">
        <v>0.3</v>
      </c>
      <c r="G363" s="66">
        <v>0.3</v>
      </c>
      <c r="H363" s="67">
        <f t="shared" ref="H363:H372" si="134">G363/2</f>
        <v>0.15</v>
      </c>
      <c r="I363" s="65">
        <f t="shared" ref="I363:I372" si="135">E363-(F363+G363)</f>
        <v>1.35</v>
      </c>
      <c r="J363" s="68">
        <f t="shared" ref="J363:J372" si="136">E363-F363</f>
        <v>1.65</v>
      </c>
    </row>
    <row r="364" spans="1:10" ht="13" customHeight="1" x14ac:dyDescent="0.2">
      <c r="A364" s="495"/>
      <c r="B364" s="499"/>
      <c r="C364" s="63">
        <f t="shared" si="133"/>
        <v>12</v>
      </c>
      <c r="D364" s="64">
        <v>13</v>
      </c>
      <c r="E364" s="65">
        <v>2.0499999999999998</v>
      </c>
      <c r="F364" s="65">
        <v>0.3</v>
      </c>
      <c r="G364" s="66">
        <v>0.3</v>
      </c>
      <c r="H364" s="67">
        <f t="shared" si="134"/>
        <v>0.15</v>
      </c>
      <c r="I364" s="65">
        <f t="shared" si="135"/>
        <v>1.4499999999999997</v>
      </c>
      <c r="J364" s="68">
        <f t="shared" si="136"/>
        <v>1.7499999999999998</v>
      </c>
    </row>
    <row r="365" spans="1:10" ht="13" customHeight="1" x14ac:dyDescent="0.2">
      <c r="A365" s="495"/>
      <c r="B365" s="499"/>
      <c r="C365" s="63">
        <f t="shared" si="133"/>
        <v>13</v>
      </c>
      <c r="D365" s="64">
        <v>15</v>
      </c>
      <c r="E365" s="65">
        <v>2.15</v>
      </c>
      <c r="F365" s="65">
        <v>0.3</v>
      </c>
      <c r="G365" s="66">
        <v>0.3</v>
      </c>
      <c r="H365" s="67">
        <f t="shared" si="134"/>
        <v>0.15</v>
      </c>
      <c r="I365" s="65">
        <f t="shared" si="135"/>
        <v>1.5499999999999998</v>
      </c>
      <c r="J365" s="68">
        <f t="shared" si="136"/>
        <v>1.8499999999999999</v>
      </c>
    </row>
    <row r="366" spans="1:10" ht="13" customHeight="1" x14ac:dyDescent="0.2">
      <c r="A366" s="495"/>
      <c r="B366" s="499"/>
      <c r="C366" s="63">
        <f t="shared" si="133"/>
        <v>15</v>
      </c>
      <c r="D366" s="64">
        <v>17</v>
      </c>
      <c r="E366" s="65">
        <v>2.25</v>
      </c>
      <c r="F366" s="65">
        <v>0.3</v>
      </c>
      <c r="G366" s="66">
        <v>0.3</v>
      </c>
      <c r="H366" s="67">
        <f t="shared" si="134"/>
        <v>0.15</v>
      </c>
      <c r="I366" s="65">
        <f t="shared" si="135"/>
        <v>1.65</v>
      </c>
      <c r="J366" s="68">
        <f t="shared" si="136"/>
        <v>1.95</v>
      </c>
    </row>
    <row r="367" spans="1:10" ht="13" customHeight="1" thickBot="1" x14ac:dyDescent="0.25">
      <c r="A367" s="496"/>
      <c r="B367" s="500"/>
      <c r="C367" s="69">
        <f t="shared" si="133"/>
        <v>17</v>
      </c>
      <c r="D367" s="70">
        <v>25</v>
      </c>
      <c r="E367" s="71">
        <v>2.2999999999999998</v>
      </c>
      <c r="F367" s="71">
        <v>0.3</v>
      </c>
      <c r="G367" s="72">
        <v>0.3</v>
      </c>
      <c r="H367" s="73">
        <f t="shared" si="134"/>
        <v>0.15</v>
      </c>
      <c r="I367" s="71">
        <f t="shared" si="135"/>
        <v>1.6999999999999997</v>
      </c>
      <c r="J367" s="74">
        <f t="shared" si="136"/>
        <v>1.9999999999999998</v>
      </c>
    </row>
    <row r="368" spans="1:10" ht="13" customHeight="1" x14ac:dyDescent="0.2">
      <c r="A368" s="505" t="s">
        <v>134</v>
      </c>
      <c r="B368" s="506" t="s">
        <v>29</v>
      </c>
      <c r="C368" s="81" t="str">
        <f t="shared" si="133"/>
        <v/>
      </c>
      <c r="D368" s="82">
        <v>6</v>
      </c>
      <c r="E368" s="83">
        <v>1.4</v>
      </c>
      <c r="F368" s="83">
        <v>0.25</v>
      </c>
      <c r="G368" s="84">
        <v>0.25</v>
      </c>
      <c r="H368" s="85">
        <f t="shared" si="134"/>
        <v>0.125</v>
      </c>
      <c r="I368" s="83">
        <f t="shared" si="135"/>
        <v>0.89999999999999991</v>
      </c>
      <c r="J368" s="86">
        <f t="shared" si="136"/>
        <v>1.1499999999999999</v>
      </c>
    </row>
    <row r="369" spans="1:10" ht="13" customHeight="1" x14ac:dyDescent="0.2">
      <c r="A369" s="494"/>
      <c r="B369" s="498"/>
      <c r="C369" s="63">
        <f t="shared" si="133"/>
        <v>6</v>
      </c>
      <c r="D369" s="64">
        <v>7</v>
      </c>
      <c r="E369" s="65">
        <v>1.45</v>
      </c>
      <c r="F369" s="65">
        <v>0.25</v>
      </c>
      <c r="G369" s="66">
        <v>0.25</v>
      </c>
      <c r="H369" s="67">
        <f t="shared" si="134"/>
        <v>0.125</v>
      </c>
      <c r="I369" s="65">
        <f t="shared" si="135"/>
        <v>0.95</v>
      </c>
      <c r="J369" s="68">
        <f t="shared" si="136"/>
        <v>1.2</v>
      </c>
    </row>
    <row r="370" spans="1:10" ht="13" customHeight="1" x14ac:dyDescent="0.2">
      <c r="A370" s="494"/>
      <c r="B370" s="498"/>
      <c r="C370" s="63">
        <f t="shared" si="133"/>
        <v>7</v>
      </c>
      <c r="D370" s="64">
        <v>8</v>
      </c>
      <c r="E370" s="65">
        <v>1.65</v>
      </c>
      <c r="F370" s="65">
        <v>0.25</v>
      </c>
      <c r="G370" s="66">
        <v>0.25</v>
      </c>
      <c r="H370" s="67">
        <f t="shared" si="134"/>
        <v>0.125</v>
      </c>
      <c r="I370" s="65">
        <f t="shared" si="135"/>
        <v>1.1499999999999999</v>
      </c>
      <c r="J370" s="68">
        <f t="shared" si="136"/>
        <v>1.4</v>
      </c>
    </row>
    <row r="371" spans="1:10" ht="13" customHeight="1" x14ac:dyDescent="0.2">
      <c r="A371" s="495"/>
      <c r="B371" s="499"/>
      <c r="C371" s="63">
        <f t="shared" si="133"/>
        <v>8</v>
      </c>
      <c r="D371" s="64">
        <v>9</v>
      </c>
      <c r="E371" s="65">
        <v>1.75</v>
      </c>
      <c r="F371" s="65">
        <v>0.25</v>
      </c>
      <c r="G371" s="66">
        <v>0.25</v>
      </c>
      <c r="H371" s="67">
        <f t="shared" si="134"/>
        <v>0.125</v>
      </c>
      <c r="I371" s="65">
        <f t="shared" si="135"/>
        <v>1.25</v>
      </c>
      <c r="J371" s="68">
        <f t="shared" si="136"/>
        <v>1.5</v>
      </c>
    </row>
    <row r="372" spans="1:10" ht="13" customHeight="1" x14ac:dyDescent="0.2">
      <c r="A372" s="495"/>
      <c r="B372" s="499"/>
      <c r="C372" s="63">
        <f t="shared" si="133"/>
        <v>9</v>
      </c>
      <c r="D372" s="64">
        <v>10</v>
      </c>
      <c r="E372" s="65">
        <v>1.85</v>
      </c>
      <c r="F372" s="65">
        <v>0.25</v>
      </c>
      <c r="G372" s="66">
        <v>0.25</v>
      </c>
      <c r="H372" s="67">
        <f t="shared" si="134"/>
        <v>0.125</v>
      </c>
      <c r="I372" s="65">
        <f t="shared" si="135"/>
        <v>1.35</v>
      </c>
      <c r="J372" s="68">
        <f t="shared" si="136"/>
        <v>1.6</v>
      </c>
    </row>
    <row r="373" spans="1:10" ht="13" customHeight="1" x14ac:dyDescent="0.2">
      <c r="A373" s="495"/>
      <c r="B373" s="499"/>
      <c r="C373" s="63">
        <f t="shared" ref="C373:C384" si="137">IF(D372=25,"",D372)</f>
        <v>10</v>
      </c>
      <c r="D373" s="64">
        <v>11</v>
      </c>
      <c r="E373" s="65">
        <v>1.95</v>
      </c>
      <c r="F373" s="65">
        <v>0.25</v>
      </c>
      <c r="G373" s="66">
        <v>0.25</v>
      </c>
      <c r="H373" s="67">
        <f t="shared" ref="H373:H384" si="138">G373/2</f>
        <v>0.125</v>
      </c>
      <c r="I373" s="65">
        <f t="shared" ref="I373:I384" si="139">E373-(F373+G373)</f>
        <v>1.45</v>
      </c>
      <c r="J373" s="68">
        <f t="shared" ref="J373:J384" si="140">E373-F373</f>
        <v>1.7</v>
      </c>
    </row>
    <row r="374" spans="1:10" ht="13" customHeight="1" x14ac:dyDescent="0.2">
      <c r="A374" s="495"/>
      <c r="B374" s="499"/>
      <c r="C374" s="63">
        <f t="shared" si="137"/>
        <v>11</v>
      </c>
      <c r="D374" s="64">
        <v>12</v>
      </c>
      <c r="E374" s="65">
        <v>2.0499999999999998</v>
      </c>
      <c r="F374" s="65">
        <v>0.25</v>
      </c>
      <c r="G374" s="66">
        <v>0.25</v>
      </c>
      <c r="H374" s="67">
        <f t="shared" si="138"/>
        <v>0.125</v>
      </c>
      <c r="I374" s="65">
        <f t="shared" si="139"/>
        <v>1.5499999999999998</v>
      </c>
      <c r="J374" s="68">
        <f t="shared" si="140"/>
        <v>1.7999999999999998</v>
      </c>
    </row>
    <row r="375" spans="1:10" ht="13" customHeight="1" x14ac:dyDescent="0.2">
      <c r="A375" s="495"/>
      <c r="B375" s="499"/>
      <c r="C375" s="63">
        <f t="shared" si="137"/>
        <v>12</v>
      </c>
      <c r="D375" s="64">
        <v>13</v>
      </c>
      <c r="E375" s="65">
        <v>2.15</v>
      </c>
      <c r="F375" s="65">
        <v>0.25</v>
      </c>
      <c r="G375" s="66">
        <v>0.25</v>
      </c>
      <c r="H375" s="67">
        <f t="shared" si="138"/>
        <v>0.125</v>
      </c>
      <c r="I375" s="65">
        <f t="shared" si="139"/>
        <v>1.65</v>
      </c>
      <c r="J375" s="68">
        <f t="shared" si="140"/>
        <v>1.9</v>
      </c>
    </row>
    <row r="376" spans="1:10" ht="13" customHeight="1" x14ac:dyDescent="0.2">
      <c r="A376" s="495"/>
      <c r="B376" s="499"/>
      <c r="C376" s="63">
        <f t="shared" si="137"/>
        <v>13</v>
      </c>
      <c r="D376" s="64">
        <v>15</v>
      </c>
      <c r="E376" s="65">
        <v>2.25</v>
      </c>
      <c r="F376" s="65">
        <v>0.25</v>
      </c>
      <c r="G376" s="66">
        <v>0.25</v>
      </c>
      <c r="H376" s="67">
        <f t="shared" si="138"/>
        <v>0.125</v>
      </c>
      <c r="I376" s="65">
        <f t="shared" si="139"/>
        <v>1.75</v>
      </c>
      <c r="J376" s="68">
        <f t="shared" si="140"/>
        <v>2</v>
      </c>
    </row>
    <row r="377" spans="1:10" ht="13" customHeight="1" x14ac:dyDescent="0.2">
      <c r="A377" s="495"/>
      <c r="B377" s="499"/>
      <c r="C377" s="63">
        <f t="shared" si="137"/>
        <v>15</v>
      </c>
      <c r="D377" s="64">
        <v>16</v>
      </c>
      <c r="E377" s="65">
        <v>2.35</v>
      </c>
      <c r="F377" s="65">
        <v>0.25</v>
      </c>
      <c r="G377" s="66">
        <v>0.25</v>
      </c>
      <c r="H377" s="67">
        <f t="shared" si="138"/>
        <v>0.125</v>
      </c>
      <c r="I377" s="65">
        <f t="shared" si="139"/>
        <v>1.85</v>
      </c>
      <c r="J377" s="68">
        <f t="shared" si="140"/>
        <v>2.1</v>
      </c>
    </row>
    <row r="378" spans="1:10" ht="13" customHeight="1" x14ac:dyDescent="0.2">
      <c r="A378" s="495"/>
      <c r="B378" s="499"/>
      <c r="C378" s="63">
        <f t="shared" si="137"/>
        <v>16</v>
      </c>
      <c r="D378" s="64">
        <v>18</v>
      </c>
      <c r="E378" s="65">
        <v>2.4500000000000002</v>
      </c>
      <c r="F378" s="65">
        <v>0.25</v>
      </c>
      <c r="G378" s="66">
        <v>0.25</v>
      </c>
      <c r="H378" s="67">
        <f t="shared" si="138"/>
        <v>0.125</v>
      </c>
      <c r="I378" s="65">
        <f t="shared" si="139"/>
        <v>1.9500000000000002</v>
      </c>
      <c r="J378" s="68">
        <f t="shared" si="140"/>
        <v>2.2000000000000002</v>
      </c>
    </row>
    <row r="379" spans="1:10" ht="13" customHeight="1" thickBot="1" x14ac:dyDescent="0.25">
      <c r="A379" s="496"/>
      <c r="B379" s="500"/>
      <c r="C379" s="69">
        <f t="shared" si="137"/>
        <v>18</v>
      </c>
      <c r="D379" s="70">
        <v>25</v>
      </c>
      <c r="E379" s="71">
        <v>2.5</v>
      </c>
      <c r="F379" s="71">
        <v>0.25</v>
      </c>
      <c r="G379" s="72">
        <v>0.25</v>
      </c>
      <c r="H379" s="73">
        <f t="shared" si="138"/>
        <v>0.125</v>
      </c>
      <c r="I379" s="71">
        <f t="shared" si="139"/>
        <v>2</v>
      </c>
      <c r="J379" s="74">
        <f t="shared" si="140"/>
        <v>2.25</v>
      </c>
    </row>
    <row r="380" spans="1:10" ht="13" customHeight="1" x14ac:dyDescent="0.2">
      <c r="A380" s="493" t="s">
        <v>155</v>
      </c>
      <c r="B380" s="497" t="s">
        <v>29</v>
      </c>
      <c r="C380" s="57" t="str">
        <f t="shared" si="137"/>
        <v/>
      </c>
      <c r="D380" s="58">
        <v>6</v>
      </c>
      <c r="E380" s="59">
        <v>1.35</v>
      </c>
      <c r="F380" s="59">
        <v>0.25</v>
      </c>
      <c r="G380" s="60">
        <v>0.25</v>
      </c>
      <c r="H380" s="61">
        <f t="shared" si="138"/>
        <v>0.125</v>
      </c>
      <c r="I380" s="59">
        <f t="shared" si="139"/>
        <v>0.85000000000000009</v>
      </c>
      <c r="J380" s="62">
        <f t="shared" si="140"/>
        <v>1.1000000000000001</v>
      </c>
    </row>
    <row r="381" spans="1:10" ht="13" customHeight="1" x14ac:dyDescent="0.2">
      <c r="A381" s="494"/>
      <c r="B381" s="498"/>
      <c r="C381" s="63">
        <f t="shared" si="137"/>
        <v>6</v>
      </c>
      <c r="D381" s="64">
        <v>7</v>
      </c>
      <c r="E381" s="65">
        <v>1.55</v>
      </c>
      <c r="F381" s="65">
        <v>0.25</v>
      </c>
      <c r="G381" s="66">
        <v>0.25</v>
      </c>
      <c r="H381" s="67">
        <f t="shared" si="138"/>
        <v>0.125</v>
      </c>
      <c r="I381" s="65">
        <f t="shared" si="139"/>
        <v>1.05</v>
      </c>
      <c r="J381" s="68">
        <f t="shared" si="140"/>
        <v>1.3</v>
      </c>
    </row>
    <row r="382" spans="1:10" ht="13" customHeight="1" x14ac:dyDescent="0.2">
      <c r="A382" s="494"/>
      <c r="B382" s="498"/>
      <c r="C382" s="63">
        <f t="shared" si="137"/>
        <v>7</v>
      </c>
      <c r="D382" s="64">
        <v>8</v>
      </c>
      <c r="E382" s="65">
        <v>1.65</v>
      </c>
      <c r="F382" s="65">
        <v>0.25</v>
      </c>
      <c r="G382" s="66">
        <v>0.25</v>
      </c>
      <c r="H382" s="67">
        <f t="shared" si="138"/>
        <v>0.125</v>
      </c>
      <c r="I382" s="65">
        <f t="shared" si="139"/>
        <v>1.1499999999999999</v>
      </c>
      <c r="J382" s="68">
        <f t="shared" si="140"/>
        <v>1.4</v>
      </c>
    </row>
    <row r="383" spans="1:10" ht="13" customHeight="1" x14ac:dyDescent="0.2">
      <c r="A383" s="495"/>
      <c r="B383" s="499"/>
      <c r="C383" s="63">
        <f t="shared" si="137"/>
        <v>8</v>
      </c>
      <c r="D383" s="64">
        <v>9</v>
      </c>
      <c r="E383" s="65">
        <v>1.85</v>
      </c>
      <c r="F383" s="65">
        <v>0.25</v>
      </c>
      <c r="G383" s="66">
        <v>0.25</v>
      </c>
      <c r="H383" s="67">
        <f t="shared" si="138"/>
        <v>0.125</v>
      </c>
      <c r="I383" s="65">
        <f t="shared" si="139"/>
        <v>1.35</v>
      </c>
      <c r="J383" s="68">
        <f t="shared" si="140"/>
        <v>1.6</v>
      </c>
    </row>
    <row r="384" spans="1:10" ht="13" customHeight="1" x14ac:dyDescent="0.2">
      <c r="A384" s="495"/>
      <c r="B384" s="499"/>
      <c r="C384" s="63">
        <f t="shared" si="137"/>
        <v>9</v>
      </c>
      <c r="D384" s="64">
        <v>10</v>
      </c>
      <c r="E384" s="65">
        <v>1.95</v>
      </c>
      <c r="F384" s="65">
        <v>0.25</v>
      </c>
      <c r="G384" s="66">
        <v>0.25</v>
      </c>
      <c r="H384" s="67">
        <f t="shared" si="138"/>
        <v>0.125</v>
      </c>
      <c r="I384" s="65">
        <f t="shared" si="139"/>
        <v>1.45</v>
      </c>
      <c r="J384" s="68">
        <f t="shared" si="140"/>
        <v>1.7</v>
      </c>
    </row>
    <row r="385" spans="1:10" ht="13" customHeight="1" x14ac:dyDescent="0.2">
      <c r="A385" s="495"/>
      <c r="B385" s="499"/>
      <c r="C385" s="63">
        <f t="shared" ref="C385:C394" si="141">IF(D384=25,"",D384)</f>
        <v>10</v>
      </c>
      <c r="D385" s="64">
        <v>11</v>
      </c>
      <c r="E385" s="65">
        <v>2.0499999999999998</v>
      </c>
      <c r="F385" s="65">
        <v>0.25</v>
      </c>
      <c r="G385" s="66">
        <v>0.25</v>
      </c>
      <c r="H385" s="67">
        <f t="shared" ref="H385:H394" si="142">G385/2</f>
        <v>0.125</v>
      </c>
      <c r="I385" s="65">
        <f t="shared" ref="I385:I394" si="143">E385-(F385+G385)</f>
        <v>1.5499999999999998</v>
      </c>
      <c r="J385" s="68">
        <f t="shared" ref="J385:J394" si="144">E385-F385</f>
        <v>1.7999999999999998</v>
      </c>
    </row>
    <row r="386" spans="1:10" ht="13" customHeight="1" x14ac:dyDescent="0.2">
      <c r="A386" s="495"/>
      <c r="B386" s="499"/>
      <c r="C386" s="63">
        <f t="shared" si="141"/>
        <v>11</v>
      </c>
      <c r="D386" s="64">
        <v>13</v>
      </c>
      <c r="E386" s="65">
        <v>2.15</v>
      </c>
      <c r="F386" s="65">
        <v>0.25</v>
      </c>
      <c r="G386" s="66">
        <v>0.25</v>
      </c>
      <c r="H386" s="67">
        <f t="shared" si="142"/>
        <v>0.125</v>
      </c>
      <c r="I386" s="65">
        <f t="shared" si="143"/>
        <v>1.65</v>
      </c>
      <c r="J386" s="68">
        <f t="shared" si="144"/>
        <v>1.9</v>
      </c>
    </row>
    <row r="387" spans="1:10" ht="13" customHeight="1" x14ac:dyDescent="0.2">
      <c r="A387" s="495"/>
      <c r="B387" s="499"/>
      <c r="C387" s="63">
        <f t="shared" si="141"/>
        <v>13</v>
      </c>
      <c r="D387" s="64">
        <v>14</v>
      </c>
      <c r="E387" s="65">
        <v>2.25</v>
      </c>
      <c r="F387" s="65">
        <v>0.25</v>
      </c>
      <c r="G387" s="66">
        <v>0.25</v>
      </c>
      <c r="H387" s="67">
        <f t="shared" si="142"/>
        <v>0.125</v>
      </c>
      <c r="I387" s="65">
        <f t="shared" si="143"/>
        <v>1.75</v>
      </c>
      <c r="J387" s="68">
        <f t="shared" si="144"/>
        <v>2</v>
      </c>
    </row>
    <row r="388" spans="1:10" ht="13" customHeight="1" x14ac:dyDescent="0.2">
      <c r="A388" s="495"/>
      <c r="B388" s="499"/>
      <c r="C388" s="63">
        <f t="shared" si="141"/>
        <v>14</v>
      </c>
      <c r="D388" s="64">
        <v>16</v>
      </c>
      <c r="E388" s="65">
        <v>2.35</v>
      </c>
      <c r="F388" s="65">
        <v>0.25</v>
      </c>
      <c r="G388" s="66">
        <v>0.25</v>
      </c>
      <c r="H388" s="67">
        <f t="shared" si="142"/>
        <v>0.125</v>
      </c>
      <c r="I388" s="65">
        <f t="shared" si="143"/>
        <v>1.85</v>
      </c>
      <c r="J388" s="68">
        <f t="shared" si="144"/>
        <v>2.1</v>
      </c>
    </row>
    <row r="389" spans="1:10" ht="13" customHeight="1" x14ac:dyDescent="0.2">
      <c r="A389" s="495"/>
      <c r="B389" s="499"/>
      <c r="C389" s="63">
        <f t="shared" si="141"/>
        <v>16</v>
      </c>
      <c r="D389" s="64">
        <v>18</v>
      </c>
      <c r="E389" s="65">
        <v>2.4500000000000002</v>
      </c>
      <c r="F389" s="65">
        <v>0.25</v>
      </c>
      <c r="G389" s="66">
        <v>0.25</v>
      </c>
      <c r="H389" s="67">
        <f t="shared" si="142"/>
        <v>0.125</v>
      </c>
      <c r="I389" s="65">
        <f t="shared" si="143"/>
        <v>1.9500000000000002</v>
      </c>
      <c r="J389" s="68">
        <f t="shared" si="144"/>
        <v>2.2000000000000002</v>
      </c>
    </row>
    <row r="390" spans="1:10" ht="13" customHeight="1" thickBot="1" x14ac:dyDescent="0.25">
      <c r="A390" s="496"/>
      <c r="B390" s="500"/>
      <c r="C390" s="69">
        <f t="shared" si="141"/>
        <v>18</v>
      </c>
      <c r="D390" s="70">
        <v>25</v>
      </c>
      <c r="E390" s="71">
        <v>2.5</v>
      </c>
      <c r="F390" s="71">
        <v>0.25</v>
      </c>
      <c r="G390" s="72">
        <v>0.25</v>
      </c>
      <c r="H390" s="73">
        <f t="shared" si="142"/>
        <v>0.125</v>
      </c>
      <c r="I390" s="71">
        <f t="shared" si="143"/>
        <v>2</v>
      </c>
      <c r="J390" s="74">
        <f t="shared" si="144"/>
        <v>2.25</v>
      </c>
    </row>
    <row r="391" spans="1:10" ht="13" customHeight="1" x14ac:dyDescent="0.2">
      <c r="A391" s="493" t="s">
        <v>203</v>
      </c>
      <c r="B391" s="497" t="s">
        <v>29</v>
      </c>
      <c r="C391" s="57" t="str">
        <f t="shared" si="141"/>
        <v/>
      </c>
      <c r="D391" s="58">
        <v>6</v>
      </c>
      <c r="E391" s="59">
        <v>1.4</v>
      </c>
      <c r="F391" s="59">
        <v>0.3</v>
      </c>
      <c r="G391" s="60">
        <v>0.3</v>
      </c>
      <c r="H391" s="61">
        <f t="shared" si="142"/>
        <v>0.15</v>
      </c>
      <c r="I391" s="59">
        <f t="shared" si="143"/>
        <v>0.79999999999999993</v>
      </c>
      <c r="J391" s="62">
        <f t="shared" si="144"/>
        <v>1.0999999999999999</v>
      </c>
    </row>
    <row r="392" spans="1:10" ht="13" customHeight="1" x14ac:dyDescent="0.2">
      <c r="A392" s="494"/>
      <c r="B392" s="498"/>
      <c r="C392" s="63">
        <f t="shared" si="141"/>
        <v>6</v>
      </c>
      <c r="D392" s="64">
        <v>7</v>
      </c>
      <c r="E392" s="65">
        <v>1.45</v>
      </c>
      <c r="F392" s="65">
        <v>0.3</v>
      </c>
      <c r="G392" s="66">
        <v>0.3</v>
      </c>
      <c r="H392" s="67">
        <f t="shared" si="142"/>
        <v>0.15</v>
      </c>
      <c r="I392" s="65">
        <f t="shared" si="143"/>
        <v>0.85</v>
      </c>
      <c r="J392" s="68">
        <f t="shared" si="144"/>
        <v>1.1499999999999999</v>
      </c>
    </row>
    <row r="393" spans="1:10" ht="13" customHeight="1" x14ac:dyDescent="0.2">
      <c r="A393" s="494"/>
      <c r="B393" s="498"/>
      <c r="C393" s="63">
        <f t="shared" si="141"/>
        <v>7</v>
      </c>
      <c r="D393" s="64">
        <v>8</v>
      </c>
      <c r="E393" s="65">
        <v>1.55</v>
      </c>
      <c r="F393" s="65">
        <v>0.3</v>
      </c>
      <c r="G393" s="66">
        <v>0.3</v>
      </c>
      <c r="H393" s="67">
        <f t="shared" si="142"/>
        <v>0.15</v>
      </c>
      <c r="I393" s="65">
        <f t="shared" si="143"/>
        <v>0.95000000000000007</v>
      </c>
      <c r="J393" s="68">
        <f t="shared" si="144"/>
        <v>1.25</v>
      </c>
    </row>
    <row r="394" spans="1:10" ht="13" customHeight="1" x14ac:dyDescent="0.2">
      <c r="A394" s="495"/>
      <c r="B394" s="499"/>
      <c r="C394" s="63">
        <f t="shared" si="141"/>
        <v>8</v>
      </c>
      <c r="D394" s="64">
        <v>9</v>
      </c>
      <c r="E394" s="65">
        <v>1.75</v>
      </c>
      <c r="F394" s="65">
        <v>0.3</v>
      </c>
      <c r="G394" s="66">
        <v>0.3</v>
      </c>
      <c r="H394" s="67">
        <f t="shared" si="142"/>
        <v>0.15</v>
      </c>
      <c r="I394" s="65">
        <f t="shared" si="143"/>
        <v>1.1499999999999999</v>
      </c>
      <c r="J394" s="68">
        <f t="shared" si="144"/>
        <v>1.45</v>
      </c>
    </row>
    <row r="395" spans="1:10" ht="13" customHeight="1" x14ac:dyDescent="0.2">
      <c r="A395" s="495"/>
      <c r="B395" s="499"/>
      <c r="C395" s="63">
        <f t="shared" ref="C395:C404" si="145">IF(D394=25,"",D394)</f>
        <v>9</v>
      </c>
      <c r="D395" s="64">
        <v>10</v>
      </c>
      <c r="E395" s="65">
        <v>1.85</v>
      </c>
      <c r="F395" s="65">
        <v>0.3</v>
      </c>
      <c r="G395" s="66">
        <v>0.3</v>
      </c>
      <c r="H395" s="67">
        <f t="shared" ref="H395:H404" si="146">G395/2</f>
        <v>0.15</v>
      </c>
      <c r="I395" s="65">
        <f t="shared" ref="I395:I404" si="147">E395-(F395+G395)</f>
        <v>1.25</v>
      </c>
      <c r="J395" s="68">
        <f t="shared" ref="J395:J404" si="148">E395-F395</f>
        <v>1.55</v>
      </c>
    </row>
    <row r="396" spans="1:10" ht="13" customHeight="1" x14ac:dyDescent="0.2">
      <c r="A396" s="495"/>
      <c r="B396" s="499"/>
      <c r="C396" s="63">
        <f t="shared" si="145"/>
        <v>10</v>
      </c>
      <c r="D396" s="64">
        <v>12</v>
      </c>
      <c r="E396" s="65">
        <v>1.95</v>
      </c>
      <c r="F396" s="65">
        <v>0.3</v>
      </c>
      <c r="G396" s="66">
        <v>0.3</v>
      </c>
      <c r="H396" s="67">
        <f t="shared" si="146"/>
        <v>0.15</v>
      </c>
      <c r="I396" s="65">
        <f t="shared" si="147"/>
        <v>1.35</v>
      </c>
      <c r="J396" s="68">
        <f t="shared" si="148"/>
        <v>1.65</v>
      </c>
    </row>
    <row r="397" spans="1:10" ht="13" customHeight="1" x14ac:dyDescent="0.2">
      <c r="A397" s="495"/>
      <c r="B397" s="499"/>
      <c r="C397" s="63">
        <f t="shared" si="145"/>
        <v>12</v>
      </c>
      <c r="D397" s="64">
        <v>13</v>
      </c>
      <c r="E397" s="65">
        <v>2.0499999999999998</v>
      </c>
      <c r="F397" s="65">
        <v>0.3</v>
      </c>
      <c r="G397" s="66">
        <v>0.3</v>
      </c>
      <c r="H397" s="67">
        <f t="shared" si="146"/>
        <v>0.15</v>
      </c>
      <c r="I397" s="65">
        <f t="shared" si="147"/>
        <v>1.4499999999999997</v>
      </c>
      <c r="J397" s="68">
        <f t="shared" si="148"/>
        <v>1.7499999999999998</v>
      </c>
    </row>
    <row r="398" spans="1:10" ht="13" customHeight="1" x14ac:dyDescent="0.2">
      <c r="A398" s="495"/>
      <c r="B398" s="499"/>
      <c r="C398" s="63">
        <f t="shared" si="145"/>
        <v>13</v>
      </c>
      <c r="D398" s="64">
        <v>15</v>
      </c>
      <c r="E398" s="65">
        <v>2.15</v>
      </c>
      <c r="F398" s="65">
        <v>0.3</v>
      </c>
      <c r="G398" s="66">
        <v>0.3</v>
      </c>
      <c r="H398" s="67">
        <f t="shared" si="146"/>
        <v>0.15</v>
      </c>
      <c r="I398" s="65">
        <f t="shared" si="147"/>
        <v>1.5499999999999998</v>
      </c>
      <c r="J398" s="68">
        <f t="shared" si="148"/>
        <v>1.8499999999999999</v>
      </c>
    </row>
    <row r="399" spans="1:10" ht="13" customHeight="1" x14ac:dyDescent="0.2">
      <c r="A399" s="495"/>
      <c r="B399" s="499"/>
      <c r="C399" s="63">
        <f t="shared" si="145"/>
        <v>15</v>
      </c>
      <c r="D399" s="64">
        <v>17</v>
      </c>
      <c r="E399" s="65">
        <v>2.25</v>
      </c>
      <c r="F399" s="65">
        <v>0.3</v>
      </c>
      <c r="G399" s="66">
        <v>0.3</v>
      </c>
      <c r="H399" s="67">
        <f t="shared" si="146"/>
        <v>0.15</v>
      </c>
      <c r="I399" s="65">
        <f t="shared" si="147"/>
        <v>1.65</v>
      </c>
      <c r="J399" s="68">
        <f t="shared" si="148"/>
        <v>1.95</v>
      </c>
    </row>
    <row r="400" spans="1:10" ht="13" customHeight="1" thickBot="1" x14ac:dyDescent="0.25">
      <c r="A400" s="496"/>
      <c r="B400" s="500"/>
      <c r="C400" s="69">
        <f t="shared" si="145"/>
        <v>17</v>
      </c>
      <c r="D400" s="70">
        <v>25</v>
      </c>
      <c r="E400" s="71">
        <v>2.2999999999999998</v>
      </c>
      <c r="F400" s="71">
        <v>0.3</v>
      </c>
      <c r="G400" s="72">
        <v>0.3</v>
      </c>
      <c r="H400" s="73">
        <f t="shared" si="146"/>
        <v>0.15</v>
      </c>
      <c r="I400" s="71">
        <f t="shared" si="147"/>
        <v>1.6999999999999997</v>
      </c>
      <c r="J400" s="74">
        <f t="shared" si="148"/>
        <v>1.9999999999999998</v>
      </c>
    </row>
    <row r="401" spans="1:10" ht="12" customHeight="1" x14ac:dyDescent="0.2">
      <c r="A401" s="505" t="s">
        <v>269</v>
      </c>
      <c r="B401" s="506" t="s">
        <v>29</v>
      </c>
      <c r="C401" s="81" t="str">
        <f t="shared" si="145"/>
        <v/>
      </c>
      <c r="D401" s="82">
        <v>6</v>
      </c>
      <c r="E401" s="83">
        <v>1.35</v>
      </c>
      <c r="F401" s="83">
        <v>0.28000000000000003</v>
      </c>
      <c r="G401" s="84">
        <v>0.27</v>
      </c>
      <c r="H401" s="85">
        <f t="shared" si="146"/>
        <v>0.13500000000000001</v>
      </c>
      <c r="I401" s="83">
        <f t="shared" si="147"/>
        <v>0.8</v>
      </c>
      <c r="J401" s="86">
        <f t="shared" si="148"/>
        <v>1.07</v>
      </c>
    </row>
    <row r="402" spans="1:10" ht="12" customHeight="1" x14ac:dyDescent="0.2">
      <c r="A402" s="494"/>
      <c r="B402" s="498"/>
      <c r="C402" s="63">
        <f t="shared" si="145"/>
        <v>6</v>
      </c>
      <c r="D402" s="64">
        <v>7</v>
      </c>
      <c r="E402" s="65">
        <v>1.4</v>
      </c>
      <c r="F402" s="65">
        <v>0.28000000000000003</v>
      </c>
      <c r="G402" s="66">
        <v>0.27</v>
      </c>
      <c r="H402" s="67">
        <f t="shared" si="146"/>
        <v>0.13500000000000001</v>
      </c>
      <c r="I402" s="65">
        <f t="shared" si="147"/>
        <v>0.84999999999999987</v>
      </c>
      <c r="J402" s="68">
        <f t="shared" si="148"/>
        <v>1.1199999999999999</v>
      </c>
    </row>
    <row r="403" spans="1:10" ht="12" customHeight="1" x14ac:dyDescent="0.2">
      <c r="A403" s="494"/>
      <c r="B403" s="498"/>
      <c r="C403" s="63">
        <f t="shared" si="145"/>
        <v>7</v>
      </c>
      <c r="D403" s="64">
        <v>8</v>
      </c>
      <c r="E403" s="65">
        <v>1.5</v>
      </c>
      <c r="F403" s="65">
        <v>0.28000000000000003</v>
      </c>
      <c r="G403" s="66">
        <v>0.27</v>
      </c>
      <c r="H403" s="67">
        <f t="shared" si="146"/>
        <v>0.13500000000000001</v>
      </c>
      <c r="I403" s="65">
        <f t="shared" si="147"/>
        <v>0.95</v>
      </c>
      <c r="J403" s="68">
        <f t="shared" si="148"/>
        <v>1.22</v>
      </c>
    </row>
    <row r="404" spans="1:10" ht="12" customHeight="1" x14ac:dyDescent="0.2">
      <c r="A404" s="495"/>
      <c r="B404" s="499"/>
      <c r="C404" s="63">
        <f t="shared" si="145"/>
        <v>8</v>
      </c>
      <c r="D404" s="64">
        <v>9</v>
      </c>
      <c r="E404" s="65">
        <v>1.7</v>
      </c>
      <c r="F404" s="65">
        <v>0.28000000000000003</v>
      </c>
      <c r="G404" s="66">
        <v>0.27</v>
      </c>
      <c r="H404" s="67">
        <f t="shared" si="146"/>
        <v>0.13500000000000001</v>
      </c>
      <c r="I404" s="65">
        <f t="shared" si="147"/>
        <v>1.1499999999999999</v>
      </c>
      <c r="J404" s="68">
        <f t="shared" si="148"/>
        <v>1.42</v>
      </c>
    </row>
    <row r="405" spans="1:10" ht="12" customHeight="1" x14ac:dyDescent="0.2">
      <c r="A405" s="495"/>
      <c r="B405" s="499"/>
      <c r="C405" s="63">
        <f t="shared" ref="C405:C416" si="149">IF(D404=25,"",D404)</f>
        <v>9</v>
      </c>
      <c r="D405" s="64">
        <v>10</v>
      </c>
      <c r="E405" s="65">
        <v>1.8</v>
      </c>
      <c r="F405" s="65">
        <v>0.28000000000000003</v>
      </c>
      <c r="G405" s="66">
        <v>0.27</v>
      </c>
      <c r="H405" s="67">
        <f t="shared" ref="H405:H416" si="150">G405/2</f>
        <v>0.13500000000000001</v>
      </c>
      <c r="I405" s="65">
        <f t="shared" ref="I405:I416" si="151">E405-(F405+G405)</f>
        <v>1.25</v>
      </c>
      <c r="J405" s="68">
        <f t="shared" ref="J405:J416" si="152">E405-F405</f>
        <v>1.52</v>
      </c>
    </row>
    <row r="406" spans="1:10" ht="12" customHeight="1" x14ac:dyDescent="0.2">
      <c r="A406" s="495"/>
      <c r="B406" s="499"/>
      <c r="C406" s="63">
        <f t="shared" si="149"/>
        <v>10</v>
      </c>
      <c r="D406" s="64">
        <v>11</v>
      </c>
      <c r="E406" s="65">
        <v>1.9</v>
      </c>
      <c r="F406" s="65">
        <v>0.28000000000000003</v>
      </c>
      <c r="G406" s="66">
        <v>0.27</v>
      </c>
      <c r="H406" s="67">
        <f t="shared" si="150"/>
        <v>0.13500000000000001</v>
      </c>
      <c r="I406" s="65">
        <f t="shared" si="151"/>
        <v>1.3499999999999999</v>
      </c>
      <c r="J406" s="68">
        <f t="shared" si="152"/>
        <v>1.6199999999999999</v>
      </c>
    </row>
    <row r="407" spans="1:10" ht="12" customHeight="1" x14ac:dyDescent="0.2">
      <c r="A407" s="495"/>
      <c r="B407" s="499"/>
      <c r="C407" s="63">
        <f t="shared" si="149"/>
        <v>11</v>
      </c>
      <c r="D407" s="64">
        <v>13</v>
      </c>
      <c r="E407" s="65">
        <v>2</v>
      </c>
      <c r="F407" s="65">
        <v>0.28000000000000003</v>
      </c>
      <c r="G407" s="66">
        <v>0.27</v>
      </c>
      <c r="H407" s="67">
        <f t="shared" si="150"/>
        <v>0.13500000000000001</v>
      </c>
      <c r="I407" s="65">
        <f t="shared" si="151"/>
        <v>1.45</v>
      </c>
      <c r="J407" s="68">
        <f t="shared" si="152"/>
        <v>1.72</v>
      </c>
    </row>
    <row r="408" spans="1:10" ht="12" customHeight="1" x14ac:dyDescent="0.2">
      <c r="A408" s="495"/>
      <c r="B408" s="499"/>
      <c r="C408" s="63">
        <f t="shared" si="149"/>
        <v>13</v>
      </c>
      <c r="D408" s="64">
        <v>14</v>
      </c>
      <c r="E408" s="65">
        <v>1.1000000000000001</v>
      </c>
      <c r="F408" s="65">
        <v>0.28000000000000003</v>
      </c>
      <c r="G408" s="66">
        <v>0.27</v>
      </c>
      <c r="H408" s="67">
        <f t="shared" si="150"/>
        <v>0.13500000000000001</v>
      </c>
      <c r="I408" s="65">
        <f t="shared" si="151"/>
        <v>0.55000000000000004</v>
      </c>
      <c r="J408" s="68">
        <f t="shared" si="152"/>
        <v>0.82000000000000006</v>
      </c>
    </row>
    <row r="409" spans="1:10" ht="12" customHeight="1" x14ac:dyDescent="0.2">
      <c r="A409" s="495"/>
      <c r="B409" s="499"/>
      <c r="C409" s="63">
        <f t="shared" si="149"/>
        <v>14</v>
      </c>
      <c r="D409" s="64">
        <v>16</v>
      </c>
      <c r="E409" s="65">
        <v>1.2</v>
      </c>
      <c r="F409" s="65">
        <v>0.28000000000000003</v>
      </c>
      <c r="G409" s="66">
        <v>0.27</v>
      </c>
      <c r="H409" s="67">
        <f t="shared" si="150"/>
        <v>0.13500000000000001</v>
      </c>
      <c r="I409" s="65">
        <f t="shared" si="151"/>
        <v>0.64999999999999991</v>
      </c>
      <c r="J409" s="68">
        <f t="shared" si="152"/>
        <v>0.91999999999999993</v>
      </c>
    </row>
    <row r="410" spans="1:10" ht="12" customHeight="1" x14ac:dyDescent="0.2">
      <c r="A410" s="495"/>
      <c r="B410" s="499"/>
      <c r="C410" s="63">
        <f t="shared" si="149"/>
        <v>16</v>
      </c>
      <c r="D410" s="64">
        <v>18</v>
      </c>
      <c r="E410" s="65">
        <v>2.2999999999999998</v>
      </c>
      <c r="F410" s="65">
        <v>0.28000000000000003</v>
      </c>
      <c r="G410" s="66">
        <v>0.27</v>
      </c>
      <c r="H410" s="67">
        <f t="shared" si="150"/>
        <v>0.13500000000000001</v>
      </c>
      <c r="I410" s="65">
        <f t="shared" si="151"/>
        <v>1.7499999999999998</v>
      </c>
      <c r="J410" s="68">
        <f t="shared" si="152"/>
        <v>2.0199999999999996</v>
      </c>
    </row>
    <row r="411" spans="1:10" ht="12" customHeight="1" thickBot="1" x14ac:dyDescent="0.25">
      <c r="A411" s="496"/>
      <c r="B411" s="500"/>
      <c r="C411" s="69">
        <f t="shared" si="149"/>
        <v>18</v>
      </c>
      <c r="D411" s="70">
        <v>25</v>
      </c>
      <c r="E411" s="71">
        <v>2.35</v>
      </c>
      <c r="F411" s="71">
        <v>0.28000000000000003</v>
      </c>
      <c r="G411" s="72">
        <v>0.27</v>
      </c>
      <c r="H411" s="73">
        <f t="shared" si="150"/>
        <v>0.13500000000000001</v>
      </c>
      <c r="I411" s="71">
        <f t="shared" si="151"/>
        <v>1.8</v>
      </c>
      <c r="J411" s="74">
        <f t="shared" si="152"/>
        <v>2.0700000000000003</v>
      </c>
    </row>
    <row r="412" spans="1:10" ht="12" customHeight="1" x14ac:dyDescent="0.2">
      <c r="A412" s="505" t="s">
        <v>103</v>
      </c>
      <c r="B412" s="506" t="s">
        <v>29</v>
      </c>
      <c r="C412" s="81" t="str">
        <f t="shared" si="149"/>
        <v/>
      </c>
      <c r="D412" s="82">
        <v>6</v>
      </c>
      <c r="E412" s="83">
        <v>1.4</v>
      </c>
      <c r="F412" s="83">
        <v>0.3</v>
      </c>
      <c r="G412" s="84">
        <v>0.3</v>
      </c>
      <c r="H412" s="85">
        <f t="shared" si="150"/>
        <v>0.15</v>
      </c>
      <c r="I412" s="83">
        <f t="shared" si="151"/>
        <v>0.79999999999999993</v>
      </c>
      <c r="J412" s="86">
        <f t="shared" si="152"/>
        <v>1.0999999999999999</v>
      </c>
    </row>
    <row r="413" spans="1:10" ht="12" customHeight="1" x14ac:dyDescent="0.2">
      <c r="A413" s="494"/>
      <c r="B413" s="498"/>
      <c r="C413" s="63">
        <f t="shared" si="149"/>
        <v>6</v>
      </c>
      <c r="D413" s="64">
        <v>7</v>
      </c>
      <c r="E413" s="65">
        <v>1.45</v>
      </c>
      <c r="F413" s="65">
        <v>0.3</v>
      </c>
      <c r="G413" s="66">
        <v>0.3</v>
      </c>
      <c r="H413" s="67">
        <f t="shared" si="150"/>
        <v>0.15</v>
      </c>
      <c r="I413" s="65">
        <f t="shared" si="151"/>
        <v>0.85</v>
      </c>
      <c r="J413" s="68">
        <f t="shared" si="152"/>
        <v>1.1499999999999999</v>
      </c>
    </row>
    <row r="414" spans="1:10" ht="12" customHeight="1" x14ac:dyDescent="0.2">
      <c r="A414" s="494"/>
      <c r="B414" s="498"/>
      <c r="C414" s="63">
        <f t="shared" si="149"/>
        <v>7</v>
      </c>
      <c r="D414" s="64">
        <v>8</v>
      </c>
      <c r="E414" s="65">
        <v>1.55</v>
      </c>
      <c r="F414" s="65">
        <v>0.3</v>
      </c>
      <c r="G414" s="66">
        <v>0.3</v>
      </c>
      <c r="H414" s="67">
        <f t="shared" si="150"/>
        <v>0.15</v>
      </c>
      <c r="I414" s="65">
        <f t="shared" si="151"/>
        <v>0.95000000000000007</v>
      </c>
      <c r="J414" s="68">
        <f t="shared" si="152"/>
        <v>1.25</v>
      </c>
    </row>
    <row r="415" spans="1:10" ht="12" customHeight="1" x14ac:dyDescent="0.2">
      <c r="A415" s="495"/>
      <c r="B415" s="499"/>
      <c r="C415" s="63">
        <f t="shared" si="149"/>
        <v>8</v>
      </c>
      <c r="D415" s="64">
        <v>9</v>
      </c>
      <c r="E415" s="65">
        <v>1.65</v>
      </c>
      <c r="F415" s="65">
        <v>0.3</v>
      </c>
      <c r="G415" s="66">
        <v>0.3</v>
      </c>
      <c r="H415" s="67">
        <f t="shared" si="150"/>
        <v>0.15</v>
      </c>
      <c r="I415" s="65">
        <f t="shared" si="151"/>
        <v>1.0499999999999998</v>
      </c>
      <c r="J415" s="68">
        <f t="shared" si="152"/>
        <v>1.3499999999999999</v>
      </c>
    </row>
    <row r="416" spans="1:10" ht="12" customHeight="1" x14ac:dyDescent="0.2">
      <c r="A416" s="495"/>
      <c r="B416" s="499"/>
      <c r="C416" s="63">
        <f t="shared" si="149"/>
        <v>9</v>
      </c>
      <c r="D416" s="64">
        <v>10</v>
      </c>
      <c r="E416" s="65">
        <v>1.75</v>
      </c>
      <c r="F416" s="65">
        <v>0.3</v>
      </c>
      <c r="G416" s="66">
        <v>0.3</v>
      </c>
      <c r="H416" s="67">
        <f t="shared" si="150"/>
        <v>0.15</v>
      </c>
      <c r="I416" s="65">
        <f t="shared" si="151"/>
        <v>1.1499999999999999</v>
      </c>
      <c r="J416" s="68">
        <f t="shared" si="152"/>
        <v>1.45</v>
      </c>
    </row>
    <row r="417" spans="1:10" ht="12" customHeight="1" x14ac:dyDescent="0.2">
      <c r="A417" s="495"/>
      <c r="B417" s="499"/>
      <c r="C417" s="63">
        <f t="shared" ref="C417:C426" si="153">IF(D416=25,"",D416)</f>
        <v>10</v>
      </c>
      <c r="D417" s="64">
        <v>11</v>
      </c>
      <c r="E417" s="65">
        <v>1.85</v>
      </c>
      <c r="F417" s="65">
        <v>0.3</v>
      </c>
      <c r="G417" s="66">
        <v>0.3</v>
      </c>
      <c r="H417" s="67">
        <f t="shared" ref="H417:H426" si="154">G417/2</f>
        <v>0.15</v>
      </c>
      <c r="I417" s="65">
        <f t="shared" ref="I417:I426" si="155">E417-(F417+G417)</f>
        <v>1.25</v>
      </c>
      <c r="J417" s="68">
        <f t="shared" ref="J417:J426" si="156">E417-F417</f>
        <v>1.55</v>
      </c>
    </row>
    <row r="418" spans="1:10" ht="12" customHeight="1" x14ac:dyDescent="0.2">
      <c r="A418" s="495"/>
      <c r="B418" s="499"/>
      <c r="C418" s="63">
        <f t="shared" si="153"/>
        <v>11</v>
      </c>
      <c r="D418" s="64">
        <v>12</v>
      </c>
      <c r="E418" s="65">
        <v>1.95</v>
      </c>
      <c r="F418" s="65">
        <v>0.3</v>
      </c>
      <c r="G418" s="66">
        <v>0.3</v>
      </c>
      <c r="H418" s="67">
        <f t="shared" si="154"/>
        <v>0.15</v>
      </c>
      <c r="I418" s="65">
        <f t="shared" si="155"/>
        <v>1.35</v>
      </c>
      <c r="J418" s="68">
        <f t="shared" si="156"/>
        <v>1.65</v>
      </c>
    </row>
    <row r="419" spans="1:10" ht="12" customHeight="1" x14ac:dyDescent="0.2">
      <c r="A419" s="495"/>
      <c r="B419" s="499"/>
      <c r="C419" s="63">
        <f t="shared" si="153"/>
        <v>12</v>
      </c>
      <c r="D419" s="64">
        <v>14</v>
      </c>
      <c r="E419" s="65">
        <v>2.0499999999999998</v>
      </c>
      <c r="F419" s="65">
        <v>0.3</v>
      </c>
      <c r="G419" s="66">
        <v>0.3</v>
      </c>
      <c r="H419" s="67">
        <f t="shared" si="154"/>
        <v>0.15</v>
      </c>
      <c r="I419" s="65">
        <f t="shared" si="155"/>
        <v>1.4499999999999997</v>
      </c>
      <c r="J419" s="68">
        <f t="shared" si="156"/>
        <v>1.7499999999999998</v>
      </c>
    </row>
    <row r="420" spans="1:10" ht="12" customHeight="1" x14ac:dyDescent="0.2">
      <c r="A420" s="495"/>
      <c r="B420" s="499"/>
      <c r="C420" s="63">
        <f t="shared" si="153"/>
        <v>14</v>
      </c>
      <c r="D420" s="64">
        <v>15</v>
      </c>
      <c r="E420" s="65">
        <v>2.15</v>
      </c>
      <c r="F420" s="65">
        <v>0.3</v>
      </c>
      <c r="G420" s="66">
        <v>0.3</v>
      </c>
      <c r="H420" s="67">
        <f t="shared" si="154"/>
        <v>0.15</v>
      </c>
      <c r="I420" s="65">
        <f t="shared" si="155"/>
        <v>1.5499999999999998</v>
      </c>
      <c r="J420" s="68">
        <f t="shared" si="156"/>
        <v>1.8499999999999999</v>
      </c>
    </row>
    <row r="421" spans="1:10" ht="12" customHeight="1" x14ac:dyDescent="0.2">
      <c r="A421" s="495"/>
      <c r="B421" s="499"/>
      <c r="C421" s="63">
        <f t="shared" si="153"/>
        <v>15</v>
      </c>
      <c r="D421" s="64">
        <v>17</v>
      </c>
      <c r="E421" s="65">
        <v>2.25</v>
      </c>
      <c r="F421" s="65">
        <v>0.3</v>
      </c>
      <c r="G421" s="66">
        <v>0.3</v>
      </c>
      <c r="H421" s="67">
        <f t="shared" si="154"/>
        <v>0.15</v>
      </c>
      <c r="I421" s="65">
        <f t="shared" si="155"/>
        <v>1.65</v>
      </c>
      <c r="J421" s="68">
        <f t="shared" si="156"/>
        <v>1.95</v>
      </c>
    </row>
    <row r="422" spans="1:10" ht="12" customHeight="1" thickBot="1" x14ac:dyDescent="0.25">
      <c r="A422" s="496"/>
      <c r="B422" s="500"/>
      <c r="C422" s="69">
        <f t="shared" si="153"/>
        <v>17</v>
      </c>
      <c r="D422" s="70">
        <v>25</v>
      </c>
      <c r="E422" s="71">
        <v>2.2999999999999998</v>
      </c>
      <c r="F422" s="71">
        <v>0.3</v>
      </c>
      <c r="G422" s="72">
        <v>0.3</v>
      </c>
      <c r="H422" s="73">
        <f t="shared" si="154"/>
        <v>0.15</v>
      </c>
      <c r="I422" s="71">
        <f t="shared" si="155"/>
        <v>1.6999999999999997</v>
      </c>
      <c r="J422" s="74">
        <f t="shared" si="156"/>
        <v>1.9999999999999998</v>
      </c>
    </row>
    <row r="423" spans="1:10" ht="13" customHeight="1" x14ac:dyDescent="0.2">
      <c r="A423" s="505" t="s">
        <v>14</v>
      </c>
      <c r="B423" s="506" t="s">
        <v>29</v>
      </c>
      <c r="C423" s="81" t="str">
        <f t="shared" si="153"/>
        <v/>
      </c>
      <c r="D423" s="82">
        <v>6</v>
      </c>
      <c r="E423" s="83">
        <v>1.3</v>
      </c>
      <c r="F423" s="83">
        <v>0.33</v>
      </c>
      <c r="G423" s="84">
        <v>0.32</v>
      </c>
      <c r="H423" s="85">
        <f t="shared" si="154"/>
        <v>0.16</v>
      </c>
      <c r="I423" s="83">
        <f t="shared" si="155"/>
        <v>0.65</v>
      </c>
      <c r="J423" s="86">
        <f t="shared" si="156"/>
        <v>0.97</v>
      </c>
    </row>
    <row r="424" spans="1:10" ht="13" customHeight="1" x14ac:dyDescent="0.2">
      <c r="A424" s="494"/>
      <c r="B424" s="498"/>
      <c r="C424" s="63">
        <f t="shared" si="153"/>
        <v>6</v>
      </c>
      <c r="D424" s="64">
        <v>7</v>
      </c>
      <c r="E424" s="65">
        <v>1.4</v>
      </c>
      <c r="F424" s="65">
        <v>0.33</v>
      </c>
      <c r="G424" s="66">
        <v>0.32</v>
      </c>
      <c r="H424" s="67">
        <f t="shared" si="154"/>
        <v>0.16</v>
      </c>
      <c r="I424" s="65">
        <f t="shared" si="155"/>
        <v>0.74999999999999989</v>
      </c>
      <c r="J424" s="68">
        <f t="shared" si="156"/>
        <v>1.0699999999999998</v>
      </c>
    </row>
    <row r="425" spans="1:10" ht="13" customHeight="1" x14ac:dyDescent="0.2">
      <c r="A425" s="494"/>
      <c r="B425" s="498"/>
      <c r="C425" s="63">
        <f t="shared" si="153"/>
        <v>7</v>
      </c>
      <c r="D425" s="64">
        <v>8</v>
      </c>
      <c r="E425" s="65">
        <v>1.5</v>
      </c>
      <c r="F425" s="65">
        <v>0.33</v>
      </c>
      <c r="G425" s="66">
        <v>0.32</v>
      </c>
      <c r="H425" s="67">
        <f t="shared" si="154"/>
        <v>0.16</v>
      </c>
      <c r="I425" s="65">
        <f t="shared" si="155"/>
        <v>0.85</v>
      </c>
      <c r="J425" s="68">
        <f t="shared" si="156"/>
        <v>1.17</v>
      </c>
    </row>
    <row r="426" spans="1:10" ht="13" customHeight="1" x14ac:dyDescent="0.2">
      <c r="A426" s="495"/>
      <c r="B426" s="499"/>
      <c r="C426" s="63">
        <f t="shared" si="153"/>
        <v>8</v>
      </c>
      <c r="D426" s="64">
        <v>9</v>
      </c>
      <c r="E426" s="65">
        <v>1.6</v>
      </c>
      <c r="F426" s="65">
        <v>0.33</v>
      </c>
      <c r="G426" s="66">
        <v>0.32</v>
      </c>
      <c r="H426" s="67">
        <f t="shared" si="154"/>
        <v>0.16</v>
      </c>
      <c r="I426" s="65">
        <f t="shared" si="155"/>
        <v>0.95000000000000007</v>
      </c>
      <c r="J426" s="68">
        <f t="shared" si="156"/>
        <v>1.27</v>
      </c>
    </row>
    <row r="427" spans="1:10" ht="13" customHeight="1" x14ac:dyDescent="0.2">
      <c r="A427" s="495"/>
      <c r="B427" s="499"/>
      <c r="C427" s="63">
        <f t="shared" ref="C427:C436" si="157">IF(D426=25,"",D426)</f>
        <v>9</v>
      </c>
      <c r="D427" s="64">
        <v>11</v>
      </c>
      <c r="E427" s="65">
        <v>1.8</v>
      </c>
      <c r="F427" s="65">
        <v>0.33</v>
      </c>
      <c r="G427" s="66">
        <v>0.32</v>
      </c>
      <c r="H427" s="67">
        <f t="shared" ref="H427:H436" si="158">G427/2</f>
        <v>0.16</v>
      </c>
      <c r="I427" s="65">
        <f t="shared" ref="I427:I436" si="159">E427-(F427+G427)</f>
        <v>1.1499999999999999</v>
      </c>
      <c r="J427" s="68">
        <f t="shared" ref="J427:J436" si="160">E427-F427</f>
        <v>1.47</v>
      </c>
    </row>
    <row r="428" spans="1:10" ht="13" customHeight="1" x14ac:dyDescent="0.2">
      <c r="A428" s="495"/>
      <c r="B428" s="499"/>
      <c r="C428" s="63">
        <f t="shared" si="157"/>
        <v>11</v>
      </c>
      <c r="D428" s="64">
        <v>12</v>
      </c>
      <c r="E428" s="65">
        <v>1.9</v>
      </c>
      <c r="F428" s="65">
        <v>0.33</v>
      </c>
      <c r="G428" s="66">
        <v>0.32</v>
      </c>
      <c r="H428" s="67">
        <f t="shared" si="158"/>
        <v>0.16</v>
      </c>
      <c r="I428" s="65">
        <f t="shared" si="159"/>
        <v>1.25</v>
      </c>
      <c r="J428" s="68">
        <f t="shared" si="160"/>
        <v>1.5699999999999998</v>
      </c>
    </row>
    <row r="429" spans="1:10" ht="13" customHeight="1" x14ac:dyDescent="0.2">
      <c r="A429" s="495"/>
      <c r="B429" s="499"/>
      <c r="C429" s="63">
        <f t="shared" si="157"/>
        <v>12</v>
      </c>
      <c r="D429" s="64">
        <v>13</v>
      </c>
      <c r="E429" s="65">
        <v>2</v>
      </c>
      <c r="F429" s="65">
        <v>0.33</v>
      </c>
      <c r="G429" s="66">
        <v>0.32</v>
      </c>
      <c r="H429" s="67">
        <f t="shared" si="158"/>
        <v>0.16</v>
      </c>
      <c r="I429" s="65">
        <f t="shared" si="159"/>
        <v>1.35</v>
      </c>
      <c r="J429" s="68">
        <f t="shared" si="160"/>
        <v>1.67</v>
      </c>
    </row>
    <row r="430" spans="1:10" ht="13" customHeight="1" x14ac:dyDescent="0.2">
      <c r="A430" s="495"/>
      <c r="B430" s="499"/>
      <c r="C430" s="63">
        <f t="shared" si="157"/>
        <v>13</v>
      </c>
      <c r="D430" s="64">
        <v>15</v>
      </c>
      <c r="E430" s="65">
        <v>2.1</v>
      </c>
      <c r="F430" s="65">
        <v>0.33</v>
      </c>
      <c r="G430" s="66">
        <v>0.32</v>
      </c>
      <c r="H430" s="67">
        <f t="shared" si="158"/>
        <v>0.16</v>
      </c>
      <c r="I430" s="65">
        <f t="shared" si="159"/>
        <v>1.4500000000000002</v>
      </c>
      <c r="J430" s="68">
        <f t="shared" si="160"/>
        <v>1.77</v>
      </c>
    </row>
    <row r="431" spans="1:10" ht="13" customHeight="1" x14ac:dyDescent="0.2">
      <c r="A431" s="495"/>
      <c r="B431" s="499"/>
      <c r="C431" s="63">
        <f t="shared" si="157"/>
        <v>15</v>
      </c>
      <c r="D431" s="64">
        <v>17</v>
      </c>
      <c r="E431" s="65">
        <v>2.2000000000000002</v>
      </c>
      <c r="F431" s="65">
        <v>0.33</v>
      </c>
      <c r="G431" s="66">
        <v>0.32</v>
      </c>
      <c r="H431" s="67">
        <f t="shared" si="158"/>
        <v>0.16</v>
      </c>
      <c r="I431" s="65">
        <f t="shared" si="159"/>
        <v>1.5500000000000003</v>
      </c>
      <c r="J431" s="68">
        <f t="shared" si="160"/>
        <v>1.87</v>
      </c>
    </row>
    <row r="432" spans="1:10" ht="13" customHeight="1" thickBot="1" x14ac:dyDescent="0.25">
      <c r="A432" s="496"/>
      <c r="B432" s="500"/>
      <c r="C432" s="69">
        <f t="shared" si="157"/>
        <v>17</v>
      </c>
      <c r="D432" s="70">
        <v>25</v>
      </c>
      <c r="E432" s="71">
        <v>2.25</v>
      </c>
      <c r="F432" s="71">
        <v>0.33</v>
      </c>
      <c r="G432" s="72">
        <v>0.32</v>
      </c>
      <c r="H432" s="73">
        <f t="shared" si="158"/>
        <v>0.16</v>
      </c>
      <c r="I432" s="71">
        <f t="shared" si="159"/>
        <v>1.6</v>
      </c>
      <c r="J432" s="74">
        <f t="shared" si="160"/>
        <v>1.92</v>
      </c>
    </row>
    <row r="433" spans="1:10" ht="13" customHeight="1" x14ac:dyDescent="0.2">
      <c r="A433" s="505" t="s">
        <v>70</v>
      </c>
      <c r="B433" s="506" t="s">
        <v>29</v>
      </c>
      <c r="C433" s="81" t="str">
        <f t="shared" si="157"/>
        <v/>
      </c>
      <c r="D433" s="82">
        <v>6</v>
      </c>
      <c r="E433" s="83">
        <v>1.3</v>
      </c>
      <c r="F433" s="83">
        <v>0.33</v>
      </c>
      <c r="G433" s="84">
        <v>0.32</v>
      </c>
      <c r="H433" s="85">
        <f t="shared" si="158"/>
        <v>0.16</v>
      </c>
      <c r="I433" s="83">
        <f t="shared" si="159"/>
        <v>0.65</v>
      </c>
      <c r="J433" s="86">
        <f t="shared" si="160"/>
        <v>0.97</v>
      </c>
    </row>
    <row r="434" spans="1:10" ht="13" customHeight="1" x14ac:dyDescent="0.2">
      <c r="A434" s="494"/>
      <c r="B434" s="498"/>
      <c r="C434" s="63">
        <f t="shared" si="157"/>
        <v>6</v>
      </c>
      <c r="D434" s="64">
        <v>7</v>
      </c>
      <c r="E434" s="65">
        <v>1.4</v>
      </c>
      <c r="F434" s="65">
        <v>0.33</v>
      </c>
      <c r="G434" s="66">
        <v>0.32</v>
      </c>
      <c r="H434" s="67">
        <f t="shared" si="158"/>
        <v>0.16</v>
      </c>
      <c r="I434" s="65">
        <f t="shared" si="159"/>
        <v>0.74999999999999989</v>
      </c>
      <c r="J434" s="68">
        <f t="shared" si="160"/>
        <v>1.0699999999999998</v>
      </c>
    </row>
    <row r="435" spans="1:10" ht="13" customHeight="1" x14ac:dyDescent="0.2">
      <c r="A435" s="494"/>
      <c r="B435" s="498"/>
      <c r="C435" s="63">
        <f t="shared" si="157"/>
        <v>7</v>
      </c>
      <c r="D435" s="64">
        <v>8</v>
      </c>
      <c r="E435" s="65">
        <v>1.5</v>
      </c>
      <c r="F435" s="65">
        <v>0.33</v>
      </c>
      <c r="G435" s="66">
        <v>0.32</v>
      </c>
      <c r="H435" s="67">
        <f t="shared" si="158"/>
        <v>0.16</v>
      </c>
      <c r="I435" s="65">
        <f t="shared" si="159"/>
        <v>0.85</v>
      </c>
      <c r="J435" s="68">
        <f t="shared" si="160"/>
        <v>1.17</v>
      </c>
    </row>
    <row r="436" spans="1:10" ht="13" customHeight="1" x14ac:dyDescent="0.2">
      <c r="A436" s="495"/>
      <c r="B436" s="499"/>
      <c r="C436" s="63">
        <f t="shared" si="157"/>
        <v>8</v>
      </c>
      <c r="D436" s="64">
        <v>9</v>
      </c>
      <c r="E436" s="65">
        <v>1.6</v>
      </c>
      <c r="F436" s="65">
        <v>0.33</v>
      </c>
      <c r="G436" s="66">
        <v>0.32</v>
      </c>
      <c r="H436" s="67">
        <f t="shared" si="158"/>
        <v>0.16</v>
      </c>
      <c r="I436" s="65">
        <f t="shared" si="159"/>
        <v>0.95000000000000007</v>
      </c>
      <c r="J436" s="68">
        <f t="shared" si="160"/>
        <v>1.27</v>
      </c>
    </row>
    <row r="437" spans="1:10" ht="13" customHeight="1" x14ac:dyDescent="0.2">
      <c r="A437" s="495"/>
      <c r="B437" s="499"/>
      <c r="C437" s="63">
        <f t="shared" ref="C437:C448" si="161">IF(D436=25,"",D436)</f>
        <v>9</v>
      </c>
      <c r="D437" s="64">
        <v>10</v>
      </c>
      <c r="E437" s="65">
        <v>1.7</v>
      </c>
      <c r="F437" s="65">
        <v>0.33</v>
      </c>
      <c r="G437" s="66">
        <v>0.32</v>
      </c>
      <c r="H437" s="67">
        <f t="shared" ref="H437:H448" si="162">G437/2</f>
        <v>0.16</v>
      </c>
      <c r="I437" s="65">
        <f t="shared" ref="I437:I448" si="163">E437-(F437+G437)</f>
        <v>1.0499999999999998</v>
      </c>
      <c r="J437" s="68">
        <f t="shared" ref="J437:J448" si="164">E437-F437</f>
        <v>1.3699999999999999</v>
      </c>
    </row>
    <row r="438" spans="1:10" ht="13" customHeight="1" x14ac:dyDescent="0.2">
      <c r="A438" s="495"/>
      <c r="B438" s="499"/>
      <c r="C438" s="63">
        <f t="shared" si="161"/>
        <v>10</v>
      </c>
      <c r="D438" s="64">
        <v>11</v>
      </c>
      <c r="E438" s="65">
        <v>1.8</v>
      </c>
      <c r="F438" s="65">
        <v>0.33</v>
      </c>
      <c r="G438" s="66">
        <v>0.32</v>
      </c>
      <c r="H438" s="67">
        <f t="shared" si="162"/>
        <v>0.16</v>
      </c>
      <c r="I438" s="65">
        <f t="shared" si="163"/>
        <v>1.1499999999999999</v>
      </c>
      <c r="J438" s="68">
        <f t="shared" si="164"/>
        <v>1.47</v>
      </c>
    </row>
    <row r="439" spans="1:10" ht="13" customHeight="1" x14ac:dyDescent="0.2">
      <c r="A439" s="495"/>
      <c r="B439" s="499"/>
      <c r="C439" s="63">
        <f t="shared" si="161"/>
        <v>11</v>
      </c>
      <c r="D439" s="64">
        <v>12</v>
      </c>
      <c r="E439" s="65">
        <v>1.9</v>
      </c>
      <c r="F439" s="65">
        <v>0.33</v>
      </c>
      <c r="G439" s="66">
        <v>0.32</v>
      </c>
      <c r="H439" s="67">
        <f t="shared" si="162"/>
        <v>0.16</v>
      </c>
      <c r="I439" s="65">
        <f t="shared" si="163"/>
        <v>1.25</v>
      </c>
      <c r="J439" s="68">
        <f t="shared" si="164"/>
        <v>1.5699999999999998</v>
      </c>
    </row>
    <row r="440" spans="1:10" ht="13" customHeight="1" x14ac:dyDescent="0.2">
      <c r="A440" s="495"/>
      <c r="B440" s="499"/>
      <c r="C440" s="63">
        <f t="shared" si="161"/>
        <v>12</v>
      </c>
      <c r="D440" s="64">
        <v>14</v>
      </c>
      <c r="E440" s="65">
        <v>2</v>
      </c>
      <c r="F440" s="65">
        <v>0.33</v>
      </c>
      <c r="G440" s="66">
        <v>0.32</v>
      </c>
      <c r="H440" s="67">
        <f t="shared" si="162"/>
        <v>0.16</v>
      </c>
      <c r="I440" s="65">
        <f t="shared" si="163"/>
        <v>1.35</v>
      </c>
      <c r="J440" s="68">
        <f t="shared" si="164"/>
        <v>1.67</v>
      </c>
    </row>
    <row r="441" spans="1:10" ht="13" customHeight="1" x14ac:dyDescent="0.2">
      <c r="A441" s="495"/>
      <c r="B441" s="499"/>
      <c r="C441" s="63">
        <f t="shared" si="161"/>
        <v>14</v>
      </c>
      <c r="D441" s="64">
        <v>15</v>
      </c>
      <c r="E441" s="65">
        <v>2.1</v>
      </c>
      <c r="F441" s="65">
        <v>0.33</v>
      </c>
      <c r="G441" s="66">
        <v>0.32</v>
      </c>
      <c r="H441" s="67">
        <f t="shared" si="162"/>
        <v>0.16</v>
      </c>
      <c r="I441" s="65">
        <f t="shared" si="163"/>
        <v>1.4500000000000002</v>
      </c>
      <c r="J441" s="68">
        <f t="shared" si="164"/>
        <v>1.77</v>
      </c>
    </row>
    <row r="442" spans="1:10" ht="13" customHeight="1" x14ac:dyDescent="0.2">
      <c r="A442" s="495"/>
      <c r="B442" s="499"/>
      <c r="C442" s="63">
        <f t="shared" si="161"/>
        <v>15</v>
      </c>
      <c r="D442" s="64">
        <v>17</v>
      </c>
      <c r="E442" s="65">
        <v>2.2000000000000002</v>
      </c>
      <c r="F442" s="65">
        <v>0.33</v>
      </c>
      <c r="G442" s="66">
        <v>0.32</v>
      </c>
      <c r="H442" s="67">
        <f t="shared" si="162"/>
        <v>0.16</v>
      </c>
      <c r="I442" s="65">
        <f t="shared" si="163"/>
        <v>1.5500000000000003</v>
      </c>
      <c r="J442" s="68">
        <f t="shared" si="164"/>
        <v>1.87</v>
      </c>
    </row>
    <row r="443" spans="1:10" ht="13" customHeight="1" thickBot="1" x14ac:dyDescent="0.25">
      <c r="A443" s="496"/>
      <c r="B443" s="500"/>
      <c r="C443" s="69">
        <f t="shared" si="161"/>
        <v>17</v>
      </c>
      <c r="D443" s="70">
        <v>25</v>
      </c>
      <c r="E443" s="71">
        <v>2.25</v>
      </c>
      <c r="F443" s="71">
        <v>0.33</v>
      </c>
      <c r="G443" s="72">
        <v>0.32</v>
      </c>
      <c r="H443" s="73">
        <f t="shared" si="162"/>
        <v>0.16</v>
      </c>
      <c r="I443" s="71">
        <f t="shared" si="163"/>
        <v>1.6</v>
      </c>
      <c r="J443" s="74">
        <f t="shared" si="164"/>
        <v>1.92</v>
      </c>
    </row>
    <row r="444" spans="1:10" ht="13" customHeight="1" x14ac:dyDescent="0.2">
      <c r="A444" s="493" t="s">
        <v>127</v>
      </c>
      <c r="B444" s="497" t="s">
        <v>29</v>
      </c>
      <c r="C444" s="57" t="str">
        <f t="shared" si="161"/>
        <v/>
      </c>
      <c r="D444" s="58">
        <v>6</v>
      </c>
      <c r="E444" s="59">
        <v>1.3</v>
      </c>
      <c r="F444" s="59">
        <v>0.33</v>
      </c>
      <c r="G444" s="60">
        <v>0.32</v>
      </c>
      <c r="H444" s="61">
        <f t="shared" si="162"/>
        <v>0.16</v>
      </c>
      <c r="I444" s="59">
        <f t="shared" si="163"/>
        <v>0.65</v>
      </c>
      <c r="J444" s="62">
        <f t="shared" si="164"/>
        <v>0.97</v>
      </c>
    </row>
    <row r="445" spans="1:10" ht="13" customHeight="1" x14ac:dyDescent="0.2">
      <c r="A445" s="494"/>
      <c r="B445" s="498"/>
      <c r="C445" s="63">
        <f t="shared" si="161"/>
        <v>6</v>
      </c>
      <c r="D445" s="64">
        <v>7</v>
      </c>
      <c r="E445" s="65">
        <v>1.4</v>
      </c>
      <c r="F445" s="65">
        <v>0.33</v>
      </c>
      <c r="G445" s="66">
        <v>0.32</v>
      </c>
      <c r="H445" s="67">
        <f t="shared" si="162"/>
        <v>0.16</v>
      </c>
      <c r="I445" s="65">
        <f t="shared" si="163"/>
        <v>0.74999999999999989</v>
      </c>
      <c r="J445" s="68">
        <f t="shared" si="164"/>
        <v>1.0699999999999998</v>
      </c>
    </row>
    <row r="446" spans="1:10" ht="13" customHeight="1" x14ac:dyDescent="0.2">
      <c r="A446" s="494"/>
      <c r="B446" s="498"/>
      <c r="C446" s="63">
        <f t="shared" si="161"/>
        <v>7</v>
      </c>
      <c r="D446" s="64">
        <v>8</v>
      </c>
      <c r="E446" s="65">
        <v>1.5</v>
      </c>
      <c r="F446" s="65">
        <v>0.33</v>
      </c>
      <c r="G446" s="66">
        <v>0.32</v>
      </c>
      <c r="H446" s="67">
        <f t="shared" si="162"/>
        <v>0.16</v>
      </c>
      <c r="I446" s="65">
        <f t="shared" si="163"/>
        <v>0.85</v>
      </c>
      <c r="J446" s="68">
        <f t="shared" si="164"/>
        <v>1.17</v>
      </c>
    </row>
    <row r="447" spans="1:10" ht="13" customHeight="1" x14ac:dyDescent="0.2">
      <c r="A447" s="495"/>
      <c r="B447" s="499"/>
      <c r="C447" s="63">
        <f t="shared" si="161"/>
        <v>8</v>
      </c>
      <c r="D447" s="64">
        <v>9</v>
      </c>
      <c r="E447" s="65">
        <v>1.6</v>
      </c>
      <c r="F447" s="65">
        <v>0.33</v>
      </c>
      <c r="G447" s="66">
        <v>0.32</v>
      </c>
      <c r="H447" s="67">
        <f t="shared" si="162"/>
        <v>0.16</v>
      </c>
      <c r="I447" s="65">
        <f t="shared" si="163"/>
        <v>0.95000000000000007</v>
      </c>
      <c r="J447" s="68">
        <f t="shared" si="164"/>
        <v>1.27</v>
      </c>
    </row>
    <row r="448" spans="1:10" ht="13" customHeight="1" x14ac:dyDescent="0.2">
      <c r="A448" s="495"/>
      <c r="B448" s="499"/>
      <c r="C448" s="63">
        <f t="shared" si="161"/>
        <v>9</v>
      </c>
      <c r="D448" s="64">
        <v>10</v>
      </c>
      <c r="E448" s="65">
        <v>1.7</v>
      </c>
      <c r="F448" s="65">
        <v>0.33</v>
      </c>
      <c r="G448" s="66">
        <v>0.32</v>
      </c>
      <c r="H448" s="67">
        <f t="shared" si="162"/>
        <v>0.16</v>
      </c>
      <c r="I448" s="65">
        <f t="shared" si="163"/>
        <v>1.0499999999999998</v>
      </c>
      <c r="J448" s="68">
        <f t="shared" si="164"/>
        <v>1.3699999999999999</v>
      </c>
    </row>
    <row r="449" spans="1:10" ht="13" customHeight="1" x14ac:dyDescent="0.2">
      <c r="A449" s="495"/>
      <c r="B449" s="499"/>
      <c r="C449" s="63">
        <f t="shared" ref="C449:C458" si="165">IF(D448=25,"",D448)</f>
        <v>10</v>
      </c>
      <c r="D449" s="64">
        <v>12</v>
      </c>
      <c r="E449" s="65">
        <v>1.8</v>
      </c>
      <c r="F449" s="65">
        <v>0.33</v>
      </c>
      <c r="G449" s="66">
        <v>0.32</v>
      </c>
      <c r="H449" s="67">
        <f t="shared" ref="H449:H458" si="166">G449/2</f>
        <v>0.16</v>
      </c>
      <c r="I449" s="65">
        <f t="shared" ref="I449:I458" si="167">E449-(F449+G449)</f>
        <v>1.1499999999999999</v>
      </c>
      <c r="J449" s="68">
        <f t="shared" ref="J449:J458" si="168">E449-F449</f>
        <v>1.47</v>
      </c>
    </row>
    <row r="450" spans="1:10" ht="13" customHeight="1" x14ac:dyDescent="0.2">
      <c r="A450" s="495"/>
      <c r="B450" s="499"/>
      <c r="C450" s="63">
        <f t="shared" si="165"/>
        <v>12</v>
      </c>
      <c r="D450" s="64">
        <v>13</v>
      </c>
      <c r="E450" s="65">
        <v>1.9</v>
      </c>
      <c r="F450" s="65">
        <v>0.33</v>
      </c>
      <c r="G450" s="66">
        <v>0.32</v>
      </c>
      <c r="H450" s="67">
        <f t="shared" si="166"/>
        <v>0.16</v>
      </c>
      <c r="I450" s="65">
        <f t="shared" si="167"/>
        <v>1.25</v>
      </c>
      <c r="J450" s="68">
        <f t="shared" si="168"/>
        <v>1.5699999999999998</v>
      </c>
    </row>
    <row r="451" spans="1:10" ht="13" customHeight="1" x14ac:dyDescent="0.2">
      <c r="A451" s="495"/>
      <c r="B451" s="499"/>
      <c r="C451" s="63">
        <f t="shared" si="165"/>
        <v>13</v>
      </c>
      <c r="D451" s="64">
        <v>15</v>
      </c>
      <c r="E451" s="65">
        <v>2</v>
      </c>
      <c r="F451" s="65">
        <v>0.33</v>
      </c>
      <c r="G451" s="66">
        <v>0.32</v>
      </c>
      <c r="H451" s="67">
        <f t="shared" si="166"/>
        <v>0.16</v>
      </c>
      <c r="I451" s="65">
        <f t="shared" si="167"/>
        <v>1.35</v>
      </c>
      <c r="J451" s="68">
        <f t="shared" si="168"/>
        <v>1.67</v>
      </c>
    </row>
    <row r="452" spans="1:10" ht="13" customHeight="1" x14ac:dyDescent="0.2">
      <c r="A452" s="495"/>
      <c r="B452" s="499"/>
      <c r="C452" s="63">
        <f t="shared" si="165"/>
        <v>15</v>
      </c>
      <c r="D452" s="64">
        <v>17</v>
      </c>
      <c r="E452" s="65">
        <v>2.1</v>
      </c>
      <c r="F452" s="65">
        <v>0.33</v>
      </c>
      <c r="G452" s="66">
        <v>0.32</v>
      </c>
      <c r="H452" s="67">
        <f t="shared" si="166"/>
        <v>0.16</v>
      </c>
      <c r="I452" s="65">
        <f t="shared" si="167"/>
        <v>1.4500000000000002</v>
      </c>
      <c r="J452" s="68">
        <f t="shared" si="168"/>
        <v>1.77</v>
      </c>
    </row>
    <row r="453" spans="1:10" ht="13" customHeight="1" thickBot="1" x14ac:dyDescent="0.25">
      <c r="A453" s="496"/>
      <c r="B453" s="500"/>
      <c r="C453" s="69">
        <f t="shared" si="165"/>
        <v>17</v>
      </c>
      <c r="D453" s="70">
        <v>25</v>
      </c>
      <c r="E453" s="71">
        <v>2.15</v>
      </c>
      <c r="F453" s="71">
        <v>0.33</v>
      </c>
      <c r="G453" s="72">
        <v>0.32</v>
      </c>
      <c r="H453" s="73">
        <f t="shared" si="166"/>
        <v>0.16</v>
      </c>
      <c r="I453" s="71">
        <f t="shared" si="167"/>
        <v>1.5</v>
      </c>
      <c r="J453" s="74">
        <f t="shared" si="168"/>
        <v>1.8199999999999998</v>
      </c>
    </row>
    <row r="454" spans="1:10" ht="13" customHeight="1" x14ac:dyDescent="0.2">
      <c r="A454" s="493" t="s">
        <v>218</v>
      </c>
      <c r="B454" s="497" t="s">
        <v>29</v>
      </c>
      <c r="C454" s="57" t="str">
        <f t="shared" si="165"/>
        <v/>
      </c>
      <c r="D454" s="58">
        <v>6</v>
      </c>
      <c r="E454" s="59">
        <v>1.35</v>
      </c>
      <c r="F454" s="59">
        <v>0.3</v>
      </c>
      <c r="G454" s="60">
        <v>0.3</v>
      </c>
      <c r="H454" s="61">
        <f t="shared" si="166"/>
        <v>0.15</v>
      </c>
      <c r="I454" s="59">
        <f t="shared" si="167"/>
        <v>0.75000000000000011</v>
      </c>
      <c r="J454" s="62">
        <f t="shared" si="168"/>
        <v>1.05</v>
      </c>
    </row>
    <row r="455" spans="1:10" ht="13" customHeight="1" x14ac:dyDescent="0.2">
      <c r="A455" s="494"/>
      <c r="B455" s="498"/>
      <c r="C455" s="63">
        <f t="shared" si="165"/>
        <v>6</v>
      </c>
      <c r="D455" s="64">
        <v>7</v>
      </c>
      <c r="E455" s="65">
        <v>1.45</v>
      </c>
      <c r="F455" s="65">
        <v>0.3</v>
      </c>
      <c r="G455" s="66">
        <v>0.3</v>
      </c>
      <c r="H455" s="67">
        <f t="shared" si="166"/>
        <v>0.15</v>
      </c>
      <c r="I455" s="65">
        <f t="shared" si="167"/>
        <v>0.85</v>
      </c>
      <c r="J455" s="68">
        <f t="shared" si="168"/>
        <v>1.1499999999999999</v>
      </c>
    </row>
    <row r="456" spans="1:10" ht="13" customHeight="1" x14ac:dyDescent="0.2">
      <c r="A456" s="494"/>
      <c r="B456" s="498"/>
      <c r="C456" s="63">
        <f t="shared" si="165"/>
        <v>7</v>
      </c>
      <c r="D456" s="64">
        <v>8</v>
      </c>
      <c r="E456" s="65">
        <v>1.55</v>
      </c>
      <c r="F456" s="65">
        <v>0.3</v>
      </c>
      <c r="G456" s="66">
        <v>0.3</v>
      </c>
      <c r="H456" s="67">
        <f t="shared" si="166"/>
        <v>0.15</v>
      </c>
      <c r="I456" s="65">
        <f t="shared" si="167"/>
        <v>0.95000000000000007</v>
      </c>
      <c r="J456" s="68">
        <f t="shared" si="168"/>
        <v>1.25</v>
      </c>
    </row>
    <row r="457" spans="1:10" ht="13" customHeight="1" x14ac:dyDescent="0.2">
      <c r="A457" s="495"/>
      <c r="B457" s="499"/>
      <c r="C457" s="63">
        <f t="shared" si="165"/>
        <v>8</v>
      </c>
      <c r="D457" s="64">
        <v>9</v>
      </c>
      <c r="E457" s="65">
        <v>1.65</v>
      </c>
      <c r="F457" s="65">
        <v>0.3</v>
      </c>
      <c r="G457" s="66">
        <v>0.3</v>
      </c>
      <c r="H457" s="67">
        <f t="shared" si="166"/>
        <v>0.15</v>
      </c>
      <c r="I457" s="65">
        <f t="shared" si="167"/>
        <v>1.0499999999999998</v>
      </c>
      <c r="J457" s="68">
        <f t="shared" si="168"/>
        <v>1.3499999999999999</v>
      </c>
    </row>
    <row r="458" spans="1:10" ht="13" customHeight="1" x14ac:dyDescent="0.2">
      <c r="A458" s="495"/>
      <c r="B458" s="499"/>
      <c r="C458" s="63">
        <f t="shared" si="165"/>
        <v>9</v>
      </c>
      <c r="D458" s="64">
        <v>10</v>
      </c>
      <c r="E458" s="65">
        <v>1.75</v>
      </c>
      <c r="F458" s="65">
        <v>0.3</v>
      </c>
      <c r="G458" s="66">
        <v>0.3</v>
      </c>
      <c r="H458" s="67">
        <f t="shared" si="166"/>
        <v>0.15</v>
      </c>
      <c r="I458" s="65">
        <f t="shared" si="167"/>
        <v>1.1499999999999999</v>
      </c>
      <c r="J458" s="68">
        <f t="shared" si="168"/>
        <v>1.45</v>
      </c>
    </row>
    <row r="459" spans="1:10" ht="13" customHeight="1" x14ac:dyDescent="0.2">
      <c r="A459" s="495"/>
      <c r="B459" s="499"/>
      <c r="C459" s="63">
        <f t="shared" ref="C459:C468" si="169">IF(D458=25,"",D458)</f>
        <v>10</v>
      </c>
      <c r="D459" s="64">
        <v>11</v>
      </c>
      <c r="E459" s="65">
        <v>1.85</v>
      </c>
      <c r="F459" s="65">
        <v>0.3</v>
      </c>
      <c r="G459" s="66">
        <v>0.3</v>
      </c>
      <c r="H459" s="67">
        <f t="shared" ref="H459:H468" si="170">G459/2</f>
        <v>0.15</v>
      </c>
      <c r="I459" s="65">
        <f t="shared" ref="I459:I468" si="171">E459-(F459+G459)</f>
        <v>1.25</v>
      </c>
      <c r="J459" s="68">
        <f t="shared" ref="J459:J468" si="172">E459-F459</f>
        <v>1.55</v>
      </c>
    </row>
    <row r="460" spans="1:10" ht="13" customHeight="1" x14ac:dyDescent="0.2">
      <c r="A460" s="495"/>
      <c r="B460" s="499"/>
      <c r="C460" s="63">
        <f t="shared" si="169"/>
        <v>11</v>
      </c>
      <c r="D460" s="64">
        <v>12</v>
      </c>
      <c r="E460" s="65">
        <v>1.95</v>
      </c>
      <c r="F460" s="65">
        <v>0.3</v>
      </c>
      <c r="G460" s="66">
        <v>0.3</v>
      </c>
      <c r="H460" s="67">
        <f t="shared" si="170"/>
        <v>0.15</v>
      </c>
      <c r="I460" s="65">
        <f t="shared" si="171"/>
        <v>1.35</v>
      </c>
      <c r="J460" s="68">
        <f t="shared" si="172"/>
        <v>1.65</v>
      </c>
    </row>
    <row r="461" spans="1:10" ht="13" customHeight="1" x14ac:dyDescent="0.2">
      <c r="A461" s="495"/>
      <c r="B461" s="499"/>
      <c r="C461" s="63">
        <f t="shared" si="169"/>
        <v>12</v>
      </c>
      <c r="D461" s="64">
        <v>14</v>
      </c>
      <c r="E461" s="65">
        <v>2.0499999999999998</v>
      </c>
      <c r="F461" s="65">
        <v>0.3</v>
      </c>
      <c r="G461" s="66">
        <v>0.3</v>
      </c>
      <c r="H461" s="67">
        <f t="shared" si="170"/>
        <v>0.15</v>
      </c>
      <c r="I461" s="65">
        <f t="shared" si="171"/>
        <v>1.4499999999999997</v>
      </c>
      <c r="J461" s="68">
        <f t="shared" si="172"/>
        <v>1.7499999999999998</v>
      </c>
    </row>
    <row r="462" spans="1:10" ht="13" customHeight="1" x14ac:dyDescent="0.2">
      <c r="A462" s="495"/>
      <c r="B462" s="499"/>
      <c r="C462" s="63">
        <f t="shared" si="169"/>
        <v>14</v>
      </c>
      <c r="D462" s="64">
        <v>15</v>
      </c>
      <c r="E462" s="65">
        <v>2.15</v>
      </c>
      <c r="F462" s="65">
        <v>0.3</v>
      </c>
      <c r="G462" s="66">
        <v>0.3</v>
      </c>
      <c r="H462" s="67">
        <f t="shared" si="170"/>
        <v>0.15</v>
      </c>
      <c r="I462" s="65">
        <f t="shared" si="171"/>
        <v>1.5499999999999998</v>
      </c>
      <c r="J462" s="68">
        <f t="shared" si="172"/>
        <v>1.8499999999999999</v>
      </c>
    </row>
    <row r="463" spans="1:10" ht="13" customHeight="1" x14ac:dyDescent="0.2">
      <c r="A463" s="495"/>
      <c r="B463" s="499"/>
      <c r="C463" s="63">
        <f t="shared" si="169"/>
        <v>15</v>
      </c>
      <c r="D463" s="64">
        <v>17</v>
      </c>
      <c r="E463" s="65">
        <v>2.25</v>
      </c>
      <c r="F463" s="65">
        <v>0.3</v>
      </c>
      <c r="G463" s="66">
        <v>0.3</v>
      </c>
      <c r="H463" s="67">
        <f t="shared" si="170"/>
        <v>0.15</v>
      </c>
      <c r="I463" s="65">
        <f t="shared" si="171"/>
        <v>1.65</v>
      </c>
      <c r="J463" s="68">
        <f t="shared" si="172"/>
        <v>1.95</v>
      </c>
    </row>
    <row r="464" spans="1:10" ht="13" customHeight="1" thickBot="1" x14ac:dyDescent="0.25">
      <c r="A464" s="496"/>
      <c r="B464" s="500"/>
      <c r="C464" s="69">
        <f t="shared" si="169"/>
        <v>17</v>
      </c>
      <c r="D464" s="70">
        <v>25</v>
      </c>
      <c r="E464" s="71">
        <v>2.2999999999999998</v>
      </c>
      <c r="F464" s="71">
        <v>0.3</v>
      </c>
      <c r="G464" s="72">
        <v>0.3</v>
      </c>
      <c r="H464" s="73">
        <f t="shared" si="170"/>
        <v>0.15</v>
      </c>
      <c r="I464" s="71">
        <f t="shared" si="171"/>
        <v>1.6999999999999997</v>
      </c>
      <c r="J464" s="74">
        <f t="shared" si="172"/>
        <v>1.9999999999999998</v>
      </c>
    </row>
    <row r="465" spans="1:10" ht="12" customHeight="1" x14ac:dyDescent="0.2">
      <c r="A465" s="505" t="s">
        <v>279</v>
      </c>
      <c r="B465" s="506" t="s">
        <v>29</v>
      </c>
      <c r="C465" s="81" t="str">
        <f t="shared" si="169"/>
        <v/>
      </c>
      <c r="D465" s="82">
        <v>6</v>
      </c>
      <c r="E465" s="83">
        <v>1.3</v>
      </c>
      <c r="F465" s="83">
        <v>0.33</v>
      </c>
      <c r="G465" s="84">
        <v>0.32</v>
      </c>
      <c r="H465" s="85">
        <f t="shared" si="170"/>
        <v>0.16</v>
      </c>
      <c r="I465" s="83">
        <f t="shared" si="171"/>
        <v>0.65</v>
      </c>
      <c r="J465" s="86">
        <f t="shared" si="172"/>
        <v>0.97</v>
      </c>
    </row>
    <row r="466" spans="1:10" ht="12" customHeight="1" x14ac:dyDescent="0.2">
      <c r="A466" s="494"/>
      <c r="B466" s="498"/>
      <c r="C466" s="63">
        <f t="shared" si="169"/>
        <v>6</v>
      </c>
      <c r="D466" s="64">
        <v>7</v>
      </c>
      <c r="E466" s="65">
        <v>1.4</v>
      </c>
      <c r="F466" s="65">
        <v>0.33</v>
      </c>
      <c r="G466" s="66">
        <v>0.32</v>
      </c>
      <c r="H466" s="67">
        <f t="shared" si="170"/>
        <v>0.16</v>
      </c>
      <c r="I466" s="65">
        <f t="shared" si="171"/>
        <v>0.74999999999999989</v>
      </c>
      <c r="J466" s="68">
        <f t="shared" si="172"/>
        <v>1.0699999999999998</v>
      </c>
    </row>
    <row r="467" spans="1:10" ht="12" customHeight="1" x14ac:dyDescent="0.2">
      <c r="A467" s="494"/>
      <c r="B467" s="498"/>
      <c r="C467" s="63">
        <f t="shared" si="169"/>
        <v>7</v>
      </c>
      <c r="D467" s="64">
        <v>8</v>
      </c>
      <c r="E467" s="65">
        <v>1.5</v>
      </c>
      <c r="F467" s="65">
        <v>0.33</v>
      </c>
      <c r="G467" s="66">
        <v>0.32</v>
      </c>
      <c r="H467" s="67">
        <f t="shared" si="170"/>
        <v>0.16</v>
      </c>
      <c r="I467" s="65">
        <f t="shared" si="171"/>
        <v>0.85</v>
      </c>
      <c r="J467" s="68">
        <f t="shared" si="172"/>
        <v>1.17</v>
      </c>
    </row>
    <row r="468" spans="1:10" ht="12" customHeight="1" x14ac:dyDescent="0.2">
      <c r="A468" s="495"/>
      <c r="B468" s="499"/>
      <c r="C468" s="63">
        <f t="shared" si="169"/>
        <v>8</v>
      </c>
      <c r="D468" s="64">
        <v>9</v>
      </c>
      <c r="E468" s="65">
        <v>1.6</v>
      </c>
      <c r="F468" s="65">
        <v>0.33</v>
      </c>
      <c r="G468" s="66">
        <v>0.32</v>
      </c>
      <c r="H468" s="67">
        <f t="shared" si="170"/>
        <v>0.16</v>
      </c>
      <c r="I468" s="65">
        <f t="shared" si="171"/>
        <v>0.95000000000000007</v>
      </c>
      <c r="J468" s="68">
        <f t="shared" si="172"/>
        <v>1.27</v>
      </c>
    </row>
    <row r="469" spans="1:10" ht="12" customHeight="1" x14ac:dyDescent="0.2">
      <c r="A469" s="495"/>
      <c r="B469" s="499"/>
      <c r="C469" s="63">
        <f t="shared" ref="C469:C480" si="173">IF(D468=25,"",D468)</f>
        <v>9</v>
      </c>
      <c r="D469" s="64">
        <v>10</v>
      </c>
      <c r="E469" s="65">
        <v>1.7</v>
      </c>
      <c r="F469" s="65">
        <v>0.33</v>
      </c>
      <c r="G469" s="66">
        <v>0.32</v>
      </c>
      <c r="H469" s="67">
        <f t="shared" ref="H469:H480" si="174">G469/2</f>
        <v>0.16</v>
      </c>
      <c r="I469" s="65">
        <f t="shared" ref="I469:I480" si="175">E469-(F469+G469)</f>
        <v>1.0499999999999998</v>
      </c>
      <c r="J469" s="68">
        <f t="shared" ref="J469:J480" si="176">E469-F469</f>
        <v>1.3699999999999999</v>
      </c>
    </row>
    <row r="470" spans="1:10" ht="12" customHeight="1" x14ac:dyDescent="0.2">
      <c r="A470" s="495"/>
      <c r="B470" s="499"/>
      <c r="C470" s="63">
        <f t="shared" si="173"/>
        <v>10</v>
      </c>
      <c r="D470" s="64">
        <v>11</v>
      </c>
      <c r="E470" s="65">
        <v>1.8</v>
      </c>
      <c r="F470" s="65">
        <v>0.33</v>
      </c>
      <c r="G470" s="66">
        <v>0.32</v>
      </c>
      <c r="H470" s="67">
        <f t="shared" si="174"/>
        <v>0.16</v>
      </c>
      <c r="I470" s="65">
        <f t="shared" si="175"/>
        <v>1.1499999999999999</v>
      </c>
      <c r="J470" s="68">
        <f t="shared" si="176"/>
        <v>1.47</v>
      </c>
    </row>
    <row r="471" spans="1:10" ht="12" customHeight="1" x14ac:dyDescent="0.2">
      <c r="A471" s="495"/>
      <c r="B471" s="499"/>
      <c r="C471" s="63">
        <f t="shared" si="173"/>
        <v>11</v>
      </c>
      <c r="D471" s="64">
        <v>12</v>
      </c>
      <c r="E471" s="65">
        <v>1.9</v>
      </c>
      <c r="F471" s="65">
        <v>0.33</v>
      </c>
      <c r="G471" s="66">
        <v>0.32</v>
      </c>
      <c r="H471" s="67">
        <f t="shared" si="174"/>
        <v>0.16</v>
      </c>
      <c r="I471" s="65">
        <f t="shared" si="175"/>
        <v>1.25</v>
      </c>
      <c r="J471" s="68">
        <f t="shared" si="176"/>
        <v>1.5699999999999998</v>
      </c>
    </row>
    <row r="472" spans="1:10" ht="12" customHeight="1" x14ac:dyDescent="0.2">
      <c r="A472" s="495"/>
      <c r="B472" s="499"/>
      <c r="C472" s="63">
        <f t="shared" si="173"/>
        <v>12</v>
      </c>
      <c r="D472" s="64">
        <v>14</v>
      </c>
      <c r="E472" s="65">
        <v>2</v>
      </c>
      <c r="F472" s="65">
        <v>0.33</v>
      </c>
      <c r="G472" s="66">
        <v>0.32</v>
      </c>
      <c r="H472" s="67">
        <f t="shared" si="174"/>
        <v>0.16</v>
      </c>
      <c r="I472" s="65">
        <f t="shared" si="175"/>
        <v>1.35</v>
      </c>
      <c r="J472" s="68">
        <f t="shared" si="176"/>
        <v>1.67</v>
      </c>
    </row>
    <row r="473" spans="1:10" ht="12" customHeight="1" x14ac:dyDescent="0.2">
      <c r="A473" s="495"/>
      <c r="B473" s="499"/>
      <c r="C473" s="63">
        <f t="shared" si="173"/>
        <v>14</v>
      </c>
      <c r="D473" s="64">
        <v>16</v>
      </c>
      <c r="E473" s="65">
        <v>2.1</v>
      </c>
      <c r="F473" s="65">
        <v>0.33</v>
      </c>
      <c r="G473" s="66">
        <v>0.32</v>
      </c>
      <c r="H473" s="67">
        <f t="shared" si="174"/>
        <v>0.16</v>
      </c>
      <c r="I473" s="65">
        <f t="shared" si="175"/>
        <v>1.4500000000000002</v>
      </c>
      <c r="J473" s="68">
        <f t="shared" si="176"/>
        <v>1.77</v>
      </c>
    </row>
    <row r="474" spans="1:10" ht="12" customHeight="1" x14ac:dyDescent="0.2">
      <c r="A474" s="495"/>
      <c r="B474" s="499"/>
      <c r="C474" s="63">
        <f t="shared" si="173"/>
        <v>16</v>
      </c>
      <c r="D474" s="64">
        <v>18</v>
      </c>
      <c r="E474" s="65">
        <v>2.2000000000000002</v>
      </c>
      <c r="F474" s="65">
        <v>0.33</v>
      </c>
      <c r="G474" s="66">
        <v>0.32</v>
      </c>
      <c r="H474" s="67">
        <f t="shared" si="174"/>
        <v>0.16</v>
      </c>
      <c r="I474" s="65">
        <f t="shared" si="175"/>
        <v>1.5500000000000003</v>
      </c>
      <c r="J474" s="68">
        <f t="shared" si="176"/>
        <v>1.87</v>
      </c>
    </row>
    <row r="475" spans="1:10" ht="12" customHeight="1" thickBot="1" x14ac:dyDescent="0.25">
      <c r="A475" s="496"/>
      <c r="B475" s="500"/>
      <c r="C475" s="69">
        <f t="shared" si="173"/>
        <v>18</v>
      </c>
      <c r="D475" s="70">
        <v>25</v>
      </c>
      <c r="E475" s="71">
        <v>2.25</v>
      </c>
      <c r="F475" s="71">
        <v>0.33</v>
      </c>
      <c r="G475" s="72">
        <v>0.32</v>
      </c>
      <c r="H475" s="73">
        <f t="shared" si="174"/>
        <v>0.16</v>
      </c>
      <c r="I475" s="71">
        <f t="shared" si="175"/>
        <v>1.6</v>
      </c>
      <c r="J475" s="74">
        <f t="shared" si="176"/>
        <v>1.92</v>
      </c>
    </row>
    <row r="476" spans="1:10" ht="12" customHeight="1" x14ac:dyDescent="0.2">
      <c r="A476" s="505" t="s">
        <v>65</v>
      </c>
      <c r="B476" s="506" t="s">
        <v>29</v>
      </c>
      <c r="C476" s="81" t="str">
        <f t="shared" si="173"/>
        <v/>
      </c>
      <c r="D476" s="82">
        <v>6</v>
      </c>
      <c r="E476" s="83">
        <v>1.25</v>
      </c>
      <c r="F476" s="83">
        <v>0.33</v>
      </c>
      <c r="G476" s="84">
        <v>0.32</v>
      </c>
      <c r="H476" s="85">
        <f t="shared" si="174"/>
        <v>0.16</v>
      </c>
      <c r="I476" s="83">
        <f t="shared" si="175"/>
        <v>0.6</v>
      </c>
      <c r="J476" s="86">
        <f t="shared" si="176"/>
        <v>0.91999999999999993</v>
      </c>
    </row>
    <row r="477" spans="1:10" ht="12" customHeight="1" x14ac:dyDescent="0.2">
      <c r="A477" s="494"/>
      <c r="B477" s="498"/>
      <c r="C477" s="63">
        <f t="shared" si="173"/>
        <v>6</v>
      </c>
      <c r="D477" s="64">
        <v>7</v>
      </c>
      <c r="E477" s="65">
        <v>1.3</v>
      </c>
      <c r="F477" s="65">
        <v>0.33</v>
      </c>
      <c r="G477" s="66">
        <v>0.32</v>
      </c>
      <c r="H477" s="67">
        <f t="shared" si="174"/>
        <v>0.16</v>
      </c>
      <c r="I477" s="65">
        <f t="shared" si="175"/>
        <v>0.65</v>
      </c>
      <c r="J477" s="68">
        <f t="shared" si="176"/>
        <v>0.97</v>
      </c>
    </row>
    <row r="478" spans="1:10" ht="12" customHeight="1" x14ac:dyDescent="0.2">
      <c r="A478" s="494"/>
      <c r="B478" s="498"/>
      <c r="C478" s="63">
        <f t="shared" si="173"/>
        <v>7</v>
      </c>
      <c r="D478" s="64">
        <v>8</v>
      </c>
      <c r="E478" s="65">
        <v>1.4</v>
      </c>
      <c r="F478" s="65">
        <v>0.33</v>
      </c>
      <c r="G478" s="66">
        <v>0.32</v>
      </c>
      <c r="H478" s="67">
        <f t="shared" si="174"/>
        <v>0.16</v>
      </c>
      <c r="I478" s="65">
        <f t="shared" si="175"/>
        <v>0.74999999999999989</v>
      </c>
      <c r="J478" s="68">
        <f t="shared" si="176"/>
        <v>1.0699999999999998</v>
      </c>
    </row>
    <row r="479" spans="1:10" ht="12" customHeight="1" x14ac:dyDescent="0.2">
      <c r="A479" s="495"/>
      <c r="B479" s="499"/>
      <c r="C479" s="63">
        <f t="shared" si="173"/>
        <v>8</v>
      </c>
      <c r="D479" s="64">
        <v>9</v>
      </c>
      <c r="E479" s="65">
        <v>1.5</v>
      </c>
      <c r="F479" s="65">
        <v>0.33</v>
      </c>
      <c r="G479" s="66">
        <v>0.32</v>
      </c>
      <c r="H479" s="67">
        <f t="shared" si="174"/>
        <v>0.16</v>
      </c>
      <c r="I479" s="65">
        <f t="shared" si="175"/>
        <v>0.85</v>
      </c>
      <c r="J479" s="68">
        <f t="shared" si="176"/>
        <v>1.17</v>
      </c>
    </row>
    <row r="480" spans="1:10" ht="12" customHeight="1" x14ac:dyDescent="0.2">
      <c r="A480" s="495"/>
      <c r="B480" s="499"/>
      <c r="C480" s="63">
        <f t="shared" si="173"/>
        <v>9</v>
      </c>
      <c r="D480" s="64">
        <v>10</v>
      </c>
      <c r="E480" s="65">
        <v>1.6</v>
      </c>
      <c r="F480" s="65">
        <v>0.33</v>
      </c>
      <c r="G480" s="66">
        <v>0.32</v>
      </c>
      <c r="H480" s="67">
        <f t="shared" si="174"/>
        <v>0.16</v>
      </c>
      <c r="I480" s="65">
        <f t="shared" si="175"/>
        <v>0.95000000000000007</v>
      </c>
      <c r="J480" s="68">
        <f t="shared" si="176"/>
        <v>1.27</v>
      </c>
    </row>
    <row r="481" spans="1:10" ht="12" customHeight="1" x14ac:dyDescent="0.2">
      <c r="A481" s="495"/>
      <c r="B481" s="499"/>
      <c r="C481" s="63">
        <f t="shared" ref="C481:C490" si="177">IF(D480=25,"",D480)</f>
        <v>10</v>
      </c>
      <c r="D481" s="64">
        <v>11</v>
      </c>
      <c r="E481" s="65">
        <v>1.7</v>
      </c>
      <c r="F481" s="65">
        <v>0.33</v>
      </c>
      <c r="G481" s="66">
        <v>0.32</v>
      </c>
      <c r="H481" s="67">
        <f t="shared" ref="H481:H490" si="178">G481/2</f>
        <v>0.16</v>
      </c>
      <c r="I481" s="65">
        <f t="shared" ref="I481:I490" si="179">E481-(F481+G481)</f>
        <v>1.0499999999999998</v>
      </c>
      <c r="J481" s="68">
        <f t="shared" ref="J481:J490" si="180">E481-F481</f>
        <v>1.3699999999999999</v>
      </c>
    </row>
    <row r="482" spans="1:10" ht="12" customHeight="1" x14ac:dyDescent="0.2">
      <c r="A482" s="495"/>
      <c r="B482" s="499"/>
      <c r="C482" s="63">
        <f t="shared" si="177"/>
        <v>11</v>
      </c>
      <c r="D482" s="64">
        <v>12</v>
      </c>
      <c r="E482" s="65">
        <v>1.8</v>
      </c>
      <c r="F482" s="65">
        <v>0.33</v>
      </c>
      <c r="G482" s="66">
        <v>0.32</v>
      </c>
      <c r="H482" s="67">
        <f t="shared" si="178"/>
        <v>0.16</v>
      </c>
      <c r="I482" s="65">
        <f t="shared" si="179"/>
        <v>1.1499999999999999</v>
      </c>
      <c r="J482" s="68">
        <f t="shared" si="180"/>
        <v>1.47</v>
      </c>
    </row>
    <row r="483" spans="1:10" ht="12" customHeight="1" x14ac:dyDescent="0.2">
      <c r="A483" s="495"/>
      <c r="B483" s="499"/>
      <c r="C483" s="63">
        <f t="shared" si="177"/>
        <v>12</v>
      </c>
      <c r="D483" s="64">
        <v>14</v>
      </c>
      <c r="E483" s="65">
        <v>1.9</v>
      </c>
      <c r="F483" s="65">
        <v>0.33</v>
      </c>
      <c r="G483" s="66">
        <v>0.32</v>
      </c>
      <c r="H483" s="67">
        <f t="shared" si="178"/>
        <v>0.16</v>
      </c>
      <c r="I483" s="65">
        <f t="shared" si="179"/>
        <v>1.25</v>
      </c>
      <c r="J483" s="68">
        <f t="shared" si="180"/>
        <v>1.5699999999999998</v>
      </c>
    </row>
    <row r="484" spans="1:10" ht="12" customHeight="1" x14ac:dyDescent="0.2">
      <c r="A484" s="495"/>
      <c r="B484" s="499"/>
      <c r="C484" s="63">
        <f t="shared" si="177"/>
        <v>14</v>
      </c>
      <c r="D484" s="64">
        <v>15</v>
      </c>
      <c r="E484" s="65">
        <v>2</v>
      </c>
      <c r="F484" s="65">
        <v>0.33</v>
      </c>
      <c r="G484" s="66">
        <v>0.32</v>
      </c>
      <c r="H484" s="67">
        <f t="shared" si="178"/>
        <v>0.16</v>
      </c>
      <c r="I484" s="65">
        <f t="shared" si="179"/>
        <v>1.35</v>
      </c>
      <c r="J484" s="68">
        <f t="shared" si="180"/>
        <v>1.67</v>
      </c>
    </row>
    <row r="485" spans="1:10" ht="12" customHeight="1" x14ac:dyDescent="0.2">
      <c r="A485" s="495"/>
      <c r="B485" s="499"/>
      <c r="C485" s="63">
        <f t="shared" si="177"/>
        <v>15</v>
      </c>
      <c r="D485" s="64">
        <v>17</v>
      </c>
      <c r="E485" s="65">
        <v>2.1</v>
      </c>
      <c r="F485" s="65">
        <v>0.33</v>
      </c>
      <c r="G485" s="66">
        <v>0.32</v>
      </c>
      <c r="H485" s="67">
        <f t="shared" si="178"/>
        <v>0.16</v>
      </c>
      <c r="I485" s="65">
        <f t="shared" si="179"/>
        <v>1.4500000000000002</v>
      </c>
      <c r="J485" s="68">
        <f t="shared" si="180"/>
        <v>1.77</v>
      </c>
    </row>
    <row r="486" spans="1:10" ht="12" customHeight="1" thickBot="1" x14ac:dyDescent="0.25">
      <c r="A486" s="496"/>
      <c r="B486" s="500"/>
      <c r="C486" s="69">
        <f t="shared" si="177"/>
        <v>17</v>
      </c>
      <c r="D486" s="70">
        <v>25</v>
      </c>
      <c r="E486" s="71">
        <v>2.15</v>
      </c>
      <c r="F486" s="71">
        <v>0.33</v>
      </c>
      <c r="G486" s="72">
        <v>0.32</v>
      </c>
      <c r="H486" s="73">
        <f t="shared" si="178"/>
        <v>0.16</v>
      </c>
      <c r="I486" s="71">
        <f t="shared" si="179"/>
        <v>1.5</v>
      </c>
      <c r="J486" s="74">
        <f t="shared" si="180"/>
        <v>1.8199999999999998</v>
      </c>
    </row>
    <row r="487" spans="1:10" ht="12" customHeight="1" x14ac:dyDescent="0.2">
      <c r="A487" s="505" t="s">
        <v>176</v>
      </c>
      <c r="B487" s="506" t="s">
        <v>29</v>
      </c>
      <c r="C487" s="81" t="str">
        <f t="shared" si="177"/>
        <v/>
      </c>
      <c r="D487" s="82">
        <v>6</v>
      </c>
      <c r="E487" s="83">
        <v>1.2</v>
      </c>
      <c r="F487" s="83">
        <v>0.33</v>
      </c>
      <c r="G487" s="84">
        <v>0.32</v>
      </c>
      <c r="H487" s="85">
        <f t="shared" si="178"/>
        <v>0.16</v>
      </c>
      <c r="I487" s="83">
        <f t="shared" si="179"/>
        <v>0.54999999999999993</v>
      </c>
      <c r="J487" s="86">
        <f t="shared" si="180"/>
        <v>0.86999999999999988</v>
      </c>
    </row>
    <row r="488" spans="1:10" ht="12" customHeight="1" x14ac:dyDescent="0.2">
      <c r="A488" s="494"/>
      <c r="B488" s="498"/>
      <c r="C488" s="63">
        <f t="shared" si="177"/>
        <v>6</v>
      </c>
      <c r="D488" s="64">
        <v>7</v>
      </c>
      <c r="E488" s="65">
        <v>1.3</v>
      </c>
      <c r="F488" s="65">
        <v>0.33</v>
      </c>
      <c r="G488" s="66">
        <v>0.32</v>
      </c>
      <c r="H488" s="67">
        <f t="shared" si="178"/>
        <v>0.16</v>
      </c>
      <c r="I488" s="65">
        <f t="shared" si="179"/>
        <v>0.65</v>
      </c>
      <c r="J488" s="68">
        <f t="shared" si="180"/>
        <v>0.97</v>
      </c>
    </row>
    <row r="489" spans="1:10" ht="12" customHeight="1" x14ac:dyDescent="0.2">
      <c r="A489" s="494"/>
      <c r="B489" s="498"/>
      <c r="C489" s="63">
        <f t="shared" si="177"/>
        <v>7</v>
      </c>
      <c r="D489" s="64">
        <v>8</v>
      </c>
      <c r="E489" s="65">
        <v>1.4</v>
      </c>
      <c r="F489" s="65">
        <v>0.33</v>
      </c>
      <c r="G489" s="66">
        <v>0.32</v>
      </c>
      <c r="H489" s="67">
        <f t="shared" si="178"/>
        <v>0.16</v>
      </c>
      <c r="I489" s="65">
        <f t="shared" si="179"/>
        <v>0.74999999999999989</v>
      </c>
      <c r="J489" s="68">
        <f t="shared" si="180"/>
        <v>1.0699999999999998</v>
      </c>
    </row>
    <row r="490" spans="1:10" ht="12" customHeight="1" x14ac:dyDescent="0.2">
      <c r="A490" s="495"/>
      <c r="B490" s="499"/>
      <c r="C490" s="63">
        <f t="shared" si="177"/>
        <v>8</v>
      </c>
      <c r="D490" s="64">
        <v>9</v>
      </c>
      <c r="E490" s="65">
        <v>1.5</v>
      </c>
      <c r="F490" s="65">
        <v>0.33</v>
      </c>
      <c r="G490" s="66">
        <v>0.32</v>
      </c>
      <c r="H490" s="67">
        <f t="shared" si="178"/>
        <v>0.16</v>
      </c>
      <c r="I490" s="65">
        <f t="shared" si="179"/>
        <v>0.85</v>
      </c>
      <c r="J490" s="68">
        <f t="shared" si="180"/>
        <v>1.17</v>
      </c>
    </row>
    <row r="491" spans="1:10" ht="12" customHeight="1" x14ac:dyDescent="0.2">
      <c r="A491" s="495"/>
      <c r="B491" s="499"/>
      <c r="C491" s="63">
        <f t="shared" ref="C491:C500" si="181">IF(D490=25,"",D490)</f>
        <v>9</v>
      </c>
      <c r="D491" s="64">
        <v>10</v>
      </c>
      <c r="E491" s="65">
        <v>1.6</v>
      </c>
      <c r="F491" s="65">
        <v>0.33</v>
      </c>
      <c r="G491" s="66">
        <v>0.32</v>
      </c>
      <c r="H491" s="67">
        <f t="shared" ref="H491:H500" si="182">G491/2</f>
        <v>0.16</v>
      </c>
      <c r="I491" s="65">
        <f t="shared" ref="I491:I500" si="183">E491-(F491+G491)</f>
        <v>0.95000000000000007</v>
      </c>
      <c r="J491" s="68">
        <f t="shared" ref="J491:J500" si="184">E491-F491</f>
        <v>1.27</v>
      </c>
    </row>
    <row r="492" spans="1:10" ht="12" customHeight="1" x14ac:dyDescent="0.2">
      <c r="A492" s="495"/>
      <c r="B492" s="499"/>
      <c r="C492" s="63">
        <f t="shared" si="181"/>
        <v>10</v>
      </c>
      <c r="D492" s="64">
        <v>11</v>
      </c>
      <c r="E492" s="65">
        <v>1.7</v>
      </c>
      <c r="F492" s="65">
        <v>0.33</v>
      </c>
      <c r="G492" s="66">
        <v>0.32</v>
      </c>
      <c r="H492" s="67">
        <f t="shared" si="182"/>
        <v>0.16</v>
      </c>
      <c r="I492" s="65">
        <f t="shared" si="183"/>
        <v>1.0499999999999998</v>
      </c>
      <c r="J492" s="68">
        <f t="shared" si="184"/>
        <v>1.3699999999999999</v>
      </c>
    </row>
    <row r="493" spans="1:10" ht="12" customHeight="1" x14ac:dyDescent="0.2">
      <c r="A493" s="495"/>
      <c r="B493" s="499"/>
      <c r="C493" s="63">
        <f t="shared" si="181"/>
        <v>11</v>
      </c>
      <c r="D493" s="64">
        <v>13</v>
      </c>
      <c r="E493" s="65">
        <v>1.8</v>
      </c>
      <c r="F493" s="65">
        <v>0.33</v>
      </c>
      <c r="G493" s="66">
        <v>0.32</v>
      </c>
      <c r="H493" s="67">
        <f t="shared" si="182"/>
        <v>0.16</v>
      </c>
      <c r="I493" s="65">
        <f t="shared" si="183"/>
        <v>1.1499999999999999</v>
      </c>
      <c r="J493" s="68">
        <f t="shared" si="184"/>
        <v>1.47</v>
      </c>
    </row>
    <row r="494" spans="1:10" ht="12" customHeight="1" x14ac:dyDescent="0.2">
      <c r="A494" s="495"/>
      <c r="B494" s="499"/>
      <c r="C494" s="63">
        <f t="shared" si="181"/>
        <v>13</v>
      </c>
      <c r="D494" s="64">
        <v>15</v>
      </c>
      <c r="E494" s="65">
        <v>1.9</v>
      </c>
      <c r="F494" s="65">
        <v>0.33</v>
      </c>
      <c r="G494" s="66">
        <v>0.32</v>
      </c>
      <c r="H494" s="67">
        <f t="shared" si="182"/>
        <v>0.16</v>
      </c>
      <c r="I494" s="65">
        <f t="shared" si="183"/>
        <v>1.25</v>
      </c>
      <c r="J494" s="68">
        <f t="shared" si="184"/>
        <v>1.5699999999999998</v>
      </c>
    </row>
    <row r="495" spans="1:10" ht="12" customHeight="1" x14ac:dyDescent="0.2">
      <c r="A495" s="495"/>
      <c r="B495" s="499"/>
      <c r="C495" s="63">
        <f t="shared" si="181"/>
        <v>15</v>
      </c>
      <c r="D495" s="64">
        <v>16</v>
      </c>
      <c r="E495" s="65">
        <v>2</v>
      </c>
      <c r="F495" s="65">
        <v>0.33</v>
      </c>
      <c r="G495" s="66">
        <v>0.32</v>
      </c>
      <c r="H495" s="67">
        <f t="shared" si="182"/>
        <v>0.16</v>
      </c>
      <c r="I495" s="65">
        <f t="shared" si="183"/>
        <v>1.35</v>
      </c>
      <c r="J495" s="68">
        <f t="shared" si="184"/>
        <v>1.67</v>
      </c>
    </row>
    <row r="496" spans="1:10" ht="12" customHeight="1" x14ac:dyDescent="0.2">
      <c r="A496" s="495"/>
      <c r="B496" s="499"/>
      <c r="C496" s="63">
        <f t="shared" si="181"/>
        <v>16</v>
      </c>
      <c r="D496" s="64">
        <v>18</v>
      </c>
      <c r="E496" s="65">
        <v>2.1</v>
      </c>
      <c r="F496" s="65">
        <v>0.33</v>
      </c>
      <c r="G496" s="66">
        <v>0.32</v>
      </c>
      <c r="H496" s="67">
        <f t="shared" si="182"/>
        <v>0.16</v>
      </c>
      <c r="I496" s="65">
        <f t="shared" si="183"/>
        <v>1.4500000000000002</v>
      </c>
      <c r="J496" s="68">
        <f t="shared" si="184"/>
        <v>1.77</v>
      </c>
    </row>
    <row r="497" spans="1:10" ht="12" customHeight="1" thickBot="1" x14ac:dyDescent="0.25">
      <c r="A497" s="496"/>
      <c r="B497" s="500"/>
      <c r="C497" s="69">
        <f t="shared" si="181"/>
        <v>18</v>
      </c>
      <c r="D497" s="70">
        <v>25</v>
      </c>
      <c r="E497" s="71">
        <v>2.15</v>
      </c>
      <c r="F497" s="71">
        <v>0.33</v>
      </c>
      <c r="G497" s="72">
        <v>0.32</v>
      </c>
      <c r="H497" s="73">
        <f t="shared" si="182"/>
        <v>0.16</v>
      </c>
      <c r="I497" s="71">
        <f t="shared" si="183"/>
        <v>1.5</v>
      </c>
      <c r="J497" s="74">
        <f t="shared" si="184"/>
        <v>1.8199999999999998</v>
      </c>
    </row>
    <row r="498" spans="1:10" ht="12" customHeight="1" x14ac:dyDescent="0.2">
      <c r="A498" s="505" t="s">
        <v>23</v>
      </c>
      <c r="B498" s="506" t="s">
        <v>29</v>
      </c>
      <c r="C498" s="81" t="str">
        <f t="shared" si="181"/>
        <v/>
      </c>
      <c r="D498" s="82">
        <v>6</v>
      </c>
      <c r="E498" s="83">
        <v>1.2</v>
      </c>
      <c r="F498" s="83">
        <v>0.33</v>
      </c>
      <c r="G498" s="84">
        <v>0.32</v>
      </c>
      <c r="H498" s="85">
        <f t="shared" si="182"/>
        <v>0.16</v>
      </c>
      <c r="I498" s="83">
        <f t="shared" si="183"/>
        <v>0.54999999999999993</v>
      </c>
      <c r="J498" s="86">
        <f t="shared" si="184"/>
        <v>0.86999999999999988</v>
      </c>
    </row>
    <row r="499" spans="1:10" ht="12" customHeight="1" x14ac:dyDescent="0.2">
      <c r="A499" s="494"/>
      <c r="B499" s="498"/>
      <c r="C499" s="63">
        <f t="shared" si="181"/>
        <v>6</v>
      </c>
      <c r="D499" s="64">
        <v>7</v>
      </c>
      <c r="E499" s="65">
        <v>1.3</v>
      </c>
      <c r="F499" s="65">
        <v>0.33</v>
      </c>
      <c r="G499" s="66">
        <v>0.32</v>
      </c>
      <c r="H499" s="67">
        <f t="shared" si="182"/>
        <v>0.16</v>
      </c>
      <c r="I499" s="65">
        <f t="shared" si="183"/>
        <v>0.65</v>
      </c>
      <c r="J499" s="68">
        <f t="shared" si="184"/>
        <v>0.97</v>
      </c>
    </row>
    <row r="500" spans="1:10" ht="12" customHeight="1" x14ac:dyDescent="0.2">
      <c r="A500" s="494"/>
      <c r="B500" s="498"/>
      <c r="C500" s="63">
        <f t="shared" si="181"/>
        <v>7</v>
      </c>
      <c r="D500" s="64">
        <v>8</v>
      </c>
      <c r="E500" s="65">
        <v>1.4</v>
      </c>
      <c r="F500" s="65">
        <v>0.33</v>
      </c>
      <c r="G500" s="66">
        <v>0.32</v>
      </c>
      <c r="H500" s="67">
        <f t="shared" si="182"/>
        <v>0.16</v>
      </c>
      <c r="I500" s="65">
        <f t="shared" si="183"/>
        <v>0.74999999999999989</v>
      </c>
      <c r="J500" s="68">
        <f t="shared" si="184"/>
        <v>1.0699999999999998</v>
      </c>
    </row>
    <row r="501" spans="1:10" ht="12" customHeight="1" x14ac:dyDescent="0.2">
      <c r="A501" s="495"/>
      <c r="B501" s="499"/>
      <c r="C501" s="63">
        <f t="shared" ref="C501:C512" si="185">IF(D500=25,"",D500)</f>
        <v>8</v>
      </c>
      <c r="D501" s="64">
        <v>9</v>
      </c>
      <c r="E501" s="65">
        <v>1.5</v>
      </c>
      <c r="F501" s="65">
        <v>0.33</v>
      </c>
      <c r="G501" s="66">
        <v>0.32</v>
      </c>
      <c r="H501" s="67">
        <f t="shared" ref="H501:H512" si="186">G501/2</f>
        <v>0.16</v>
      </c>
      <c r="I501" s="65">
        <f t="shared" ref="I501:I512" si="187">E501-(F501+G501)</f>
        <v>0.85</v>
      </c>
      <c r="J501" s="68">
        <f t="shared" ref="J501:J512" si="188">E501-F501</f>
        <v>1.17</v>
      </c>
    </row>
    <row r="502" spans="1:10" ht="12" customHeight="1" x14ac:dyDescent="0.2">
      <c r="A502" s="495"/>
      <c r="B502" s="499"/>
      <c r="C502" s="63">
        <f t="shared" si="185"/>
        <v>9</v>
      </c>
      <c r="D502" s="64">
        <v>10</v>
      </c>
      <c r="E502" s="65">
        <v>1.6</v>
      </c>
      <c r="F502" s="65">
        <v>0.33</v>
      </c>
      <c r="G502" s="66">
        <v>0.32</v>
      </c>
      <c r="H502" s="67">
        <f t="shared" si="186"/>
        <v>0.16</v>
      </c>
      <c r="I502" s="65">
        <f t="shared" si="187"/>
        <v>0.95000000000000007</v>
      </c>
      <c r="J502" s="68">
        <f t="shared" si="188"/>
        <v>1.27</v>
      </c>
    </row>
    <row r="503" spans="1:10" ht="12" customHeight="1" x14ac:dyDescent="0.2">
      <c r="A503" s="495"/>
      <c r="B503" s="499"/>
      <c r="C503" s="63">
        <f t="shared" si="185"/>
        <v>10</v>
      </c>
      <c r="D503" s="64">
        <v>11</v>
      </c>
      <c r="E503" s="65">
        <v>1.7</v>
      </c>
      <c r="F503" s="65">
        <v>0.33</v>
      </c>
      <c r="G503" s="66">
        <v>0.32</v>
      </c>
      <c r="H503" s="67">
        <f t="shared" si="186"/>
        <v>0.16</v>
      </c>
      <c r="I503" s="65">
        <f t="shared" si="187"/>
        <v>1.0499999999999998</v>
      </c>
      <c r="J503" s="68">
        <f t="shared" si="188"/>
        <v>1.3699999999999999</v>
      </c>
    </row>
    <row r="504" spans="1:10" ht="12" customHeight="1" x14ac:dyDescent="0.2">
      <c r="A504" s="495"/>
      <c r="B504" s="499"/>
      <c r="C504" s="63">
        <f t="shared" si="185"/>
        <v>11</v>
      </c>
      <c r="D504" s="64">
        <v>13</v>
      </c>
      <c r="E504" s="65">
        <v>1.8</v>
      </c>
      <c r="F504" s="65">
        <v>0.33</v>
      </c>
      <c r="G504" s="66">
        <v>0.32</v>
      </c>
      <c r="H504" s="67">
        <f t="shared" si="186"/>
        <v>0.16</v>
      </c>
      <c r="I504" s="65">
        <f t="shared" si="187"/>
        <v>1.1499999999999999</v>
      </c>
      <c r="J504" s="68">
        <f t="shared" si="188"/>
        <v>1.47</v>
      </c>
    </row>
    <row r="505" spans="1:10" ht="12" customHeight="1" x14ac:dyDescent="0.2">
      <c r="A505" s="495"/>
      <c r="B505" s="499"/>
      <c r="C505" s="63">
        <f t="shared" si="185"/>
        <v>13</v>
      </c>
      <c r="D505" s="64">
        <v>14</v>
      </c>
      <c r="E505" s="65">
        <v>1.9</v>
      </c>
      <c r="F505" s="65">
        <v>0.33</v>
      </c>
      <c r="G505" s="66">
        <v>0.32</v>
      </c>
      <c r="H505" s="67">
        <f t="shared" si="186"/>
        <v>0.16</v>
      </c>
      <c r="I505" s="65">
        <f t="shared" si="187"/>
        <v>1.25</v>
      </c>
      <c r="J505" s="68">
        <f t="shared" si="188"/>
        <v>1.5699999999999998</v>
      </c>
    </row>
    <row r="506" spans="1:10" ht="12" customHeight="1" x14ac:dyDescent="0.2">
      <c r="A506" s="495"/>
      <c r="B506" s="499"/>
      <c r="C506" s="63">
        <f t="shared" si="185"/>
        <v>14</v>
      </c>
      <c r="D506" s="64">
        <v>16</v>
      </c>
      <c r="E506" s="65">
        <v>2</v>
      </c>
      <c r="F506" s="65">
        <v>0.33</v>
      </c>
      <c r="G506" s="66">
        <v>0.32</v>
      </c>
      <c r="H506" s="67">
        <f t="shared" si="186"/>
        <v>0.16</v>
      </c>
      <c r="I506" s="65">
        <f t="shared" si="187"/>
        <v>1.35</v>
      </c>
      <c r="J506" s="68">
        <f t="shared" si="188"/>
        <v>1.67</v>
      </c>
    </row>
    <row r="507" spans="1:10" ht="12" customHeight="1" x14ac:dyDescent="0.2">
      <c r="A507" s="495"/>
      <c r="B507" s="499"/>
      <c r="C507" s="63">
        <f t="shared" si="185"/>
        <v>16</v>
      </c>
      <c r="D507" s="64">
        <v>18</v>
      </c>
      <c r="E507" s="65">
        <v>2.1</v>
      </c>
      <c r="F507" s="65">
        <v>0.33</v>
      </c>
      <c r="G507" s="66">
        <v>0.32</v>
      </c>
      <c r="H507" s="67">
        <f t="shared" si="186"/>
        <v>0.16</v>
      </c>
      <c r="I507" s="65">
        <f t="shared" si="187"/>
        <v>1.4500000000000002</v>
      </c>
      <c r="J507" s="68">
        <f t="shared" si="188"/>
        <v>1.77</v>
      </c>
    </row>
    <row r="508" spans="1:10" ht="12" customHeight="1" thickBot="1" x14ac:dyDescent="0.25">
      <c r="A508" s="496"/>
      <c r="B508" s="500"/>
      <c r="C508" s="69">
        <f t="shared" si="185"/>
        <v>18</v>
      </c>
      <c r="D508" s="70">
        <v>25</v>
      </c>
      <c r="E508" s="71">
        <v>2.15</v>
      </c>
      <c r="F508" s="71">
        <v>0.33</v>
      </c>
      <c r="G508" s="72">
        <v>0.32</v>
      </c>
      <c r="H508" s="73">
        <f t="shared" si="186"/>
        <v>0.16</v>
      </c>
      <c r="I508" s="71">
        <f t="shared" si="187"/>
        <v>1.5</v>
      </c>
      <c r="J508" s="74">
        <f t="shared" si="188"/>
        <v>1.8199999999999998</v>
      </c>
    </row>
    <row r="509" spans="1:10" ht="13" customHeight="1" x14ac:dyDescent="0.2">
      <c r="A509" s="493" t="s">
        <v>208</v>
      </c>
      <c r="B509" s="497" t="s">
        <v>29</v>
      </c>
      <c r="C509" s="57" t="str">
        <f t="shared" si="185"/>
        <v/>
      </c>
      <c r="D509" s="58">
        <v>6</v>
      </c>
      <c r="E509" s="59">
        <v>1.35</v>
      </c>
      <c r="F509" s="59">
        <v>0.33</v>
      </c>
      <c r="G509" s="60">
        <v>0.32</v>
      </c>
      <c r="H509" s="61">
        <f t="shared" si="186"/>
        <v>0.16</v>
      </c>
      <c r="I509" s="59">
        <f t="shared" si="187"/>
        <v>0.70000000000000007</v>
      </c>
      <c r="J509" s="62">
        <f t="shared" si="188"/>
        <v>1.02</v>
      </c>
    </row>
    <row r="510" spans="1:10" ht="13" customHeight="1" x14ac:dyDescent="0.2">
      <c r="A510" s="494"/>
      <c r="B510" s="498"/>
      <c r="C510" s="63">
        <f t="shared" si="185"/>
        <v>6</v>
      </c>
      <c r="D510" s="64">
        <v>7</v>
      </c>
      <c r="E510" s="65">
        <v>1.4</v>
      </c>
      <c r="F510" s="65">
        <v>0.33</v>
      </c>
      <c r="G510" s="66">
        <v>0.32</v>
      </c>
      <c r="H510" s="67">
        <f t="shared" si="186"/>
        <v>0.16</v>
      </c>
      <c r="I510" s="65">
        <f t="shared" si="187"/>
        <v>0.74999999999999989</v>
      </c>
      <c r="J510" s="68">
        <f t="shared" si="188"/>
        <v>1.0699999999999998</v>
      </c>
    </row>
    <row r="511" spans="1:10" ht="13" customHeight="1" x14ac:dyDescent="0.2">
      <c r="A511" s="494"/>
      <c r="B511" s="498"/>
      <c r="C511" s="63">
        <f t="shared" si="185"/>
        <v>7</v>
      </c>
      <c r="D511" s="64">
        <v>8</v>
      </c>
      <c r="E511" s="65">
        <v>1.5</v>
      </c>
      <c r="F511" s="65">
        <v>0.33</v>
      </c>
      <c r="G511" s="66">
        <v>0.32</v>
      </c>
      <c r="H511" s="67">
        <f t="shared" si="186"/>
        <v>0.16</v>
      </c>
      <c r="I511" s="65">
        <f t="shared" si="187"/>
        <v>0.85</v>
      </c>
      <c r="J511" s="68">
        <f t="shared" si="188"/>
        <v>1.17</v>
      </c>
    </row>
    <row r="512" spans="1:10" ht="13" customHeight="1" x14ac:dyDescent="0.2">
      <c r="A512" s="495"/>
      <c r="B512" s="499"/>
      <c r="C512" s="63">
        <f t="shared" si="185"/>
        <v>8</v>
      </c>
      <c r="D512" s="64">
        <v>9</v>
      </c>
      <c r="E512" s="65">
        <v>1.6</v>
      </c>
      <c r="F512" s="65">
        <v>0.33</v>
      </c>
      <c r="G512" s="66">
        <v>0.32</v>
      </c>
      <c r="H512" s="67">
        <f t="shared" si="186"/>
        <v>0.16</v>
      </c>
      <c r="I512" s="65">
        <f t="shared" si="187"/>
        <v>0.95000000000000007</v>
      </c>
      <c r="J512" s="68">
        <f t="shared" si="188"/>
        <v>1.27</v>
      </c>
    </row>
    <row r="513" spans="1:10" ht="13" customHeight="1" x14ac:dyDescent="0.2">
      <c r="A513" s="495"/>
      <c r="B513" s="499"/>
      <c r="C513" s="63">
        <f t="shared" ref="C513:C522" si="189">IF(D512=25,"",D512)</f>
        <v>9</v>
      </c>
      <c r="D513" s="64">
        <v>10</v>
      </c>
      <c r="E513" s="65">
        <v>1.7</v>
      </c>
      <c r="F513" s="65">
        <v>0.33</v>
      </c>
      <c r="G513" s="66">
        <v>0.32</v>
      </c>
      <c r="H513" s="67">
        <f t="shared" ref="H513:H522" si="190">G513/2</f>
        <v>0.16</v>
      </c>
      <c r="I513" s="65">
        <f t="shared" ref="I513:I522" si="191">E513-(F513+G513)</f>
        <v>1.0499999999999998</v>
      </c>
      <c r="J513" s="68">
        <f t="shared" ref="J513:J522" si="192">E513-F513</f>
        <v>1.3699999999999999</v>
      </c>
    </row>
    <row r="514" spans="1:10" ht="13" customHeight="1" x14ac:dyDescent="0.2">
      <c r="A514" s="495"/>
      <c r="B514" s="499"/>
      <c r="C514" s="63">
        <f t="shared" si="189"/>
        <v>10</v>
      </c>
      <c r="D514" s="64">
        <v>11</v>
      </c>
      <c r="E514" s="65">
        <v>1.8</v>
      </c>
      <c r="F514" s="65">
        <v>0.33</v>
      </c>
      <c r="G514" s="66">
        <v>0.32</v>
      </c>
      <c r="H514" s="67">
        <f t="shared" si="190"/>
        <v>0.16</v>
      </c>
      <c r="I514" s="65">
        <f t="shared" si="191"/>
        <v>1.1499999999999999</v>
      </c>
      <c r="J514" s="68">
        <f t="shared" si="192"/>
        <v>1.47</v>
      </c>
    </row>
    <row r="515" spans="1:10" ht="13" customHeight="1" x14ac:dyDescent="0.2">
      <c r="A515" s="495"/>
      <c r="B515" s="499"/>
      <c r="C515" s="63">
        <f t="shared" si="189"/>
        <v>11</v>
      </c>
      <c r="D515" s="64">
        <v>12</v>
      </c>
      <c r="E515" s="65">
        <v>1.9</v>
      </c>
      <c r="F515" s="65">
        <v>0.33</v>
      </c>
      <c r="G515" s="66">
        <v>0.32</v>
      </c>
      <c r="H515" s="67">
        <f t="shared" si="190"/>
        <v>0.16</v>
      </c>
      <c r="I515" s="65">
        <f t="shared" si="191"/>
        <v>1.25</v>
      </c>
      <c r="J515" s="68">
        <f t="shared" si="192"/>
        <v>1.5699999999999998</v>
      </c>
    </row>
    <row r="516" spans="1:10" ht="13" customHeight="1" x14ac:dyDescent="0.2">
      <c r="A516" s="495"/>
      <c r="B516" s="499"/>
      <c r="C516" s="63">
        <f t="shared" si="189"/>
        <v>12</v>
      </c>
      <c r="D516" s="64">
        <v>14</v>
      </c>
      <c r="E516" s="65">
        <v>2</v>
      </c>
      <c r="F516" s="65">
        <v>0.33</v>
      </c>
      <c r="G516" s="66">
        <v>0.32</v>
      </c>
      <c r="H516" s="67">
        <f t="shared" si="190"/>
        <v>0.16</v>
      </c>
      <c r="I516" s="65">
        <f t="shared" si="191"/>
        <v>1.35</v>
      </c>
      <c r="J516" s="68">
        <f t="shared" si="192"/>
        <v>1.67</v>
      </c>
    </row>
    <row r="517" spans="1:10" ht="13" customHeight="1" x14ac:dyDescent="0.2">
      <c r="A517" s="495"/>
      <c r="B517" s="499"/>
      <c r="C517" s="63">
        <f t="shared" si="189"/>
        <v>14</v>
      </c>
      <c r="D517" s="64">
        <v>16</v>
      </c>
      <c r="E517" s="65">
        <v>2.1</v>
      </c>
      <c r="F517" s="65">
        <v>0.33</v>
      </c>
      <c r="G517" s="66">
        <v>0.32</v>
      </c>
      <c r="H517" s="67">
        <f t="shared" si="190"/>
        <v>0.16</v>
      </c>
      <c r="I517" s="65">
        <f t="shared" si="191"/>
        <v>1.4500000000000002</v>
      </c>
      <c r="J517" s="68">
        <f t="shared" si="192"/>
        <v>1.77</v>
      </c>
    </row>
    <row r="518" spans="1:10" ht="13" customHeight="1" x14ac:dyDescent="0.2">
      <c r="A518" s="495"/>
      <c r="B518" s="499"/>
      <c r="C518" s="63">
        <f t="shared" si="189"/>
        <v>16</v>
      </c>
      <c r="D518" s="64">
        <v>18</v>
      </c>
      <c r="E518" s="65">
        <v>2.2000000000000002</v>
      </c>
      <c r="F518" s="65">
        <v>0.33</v>
      </c>
      <c r="G518" s="66">
        <v>0.32</v>
      </c>
      <c r="H518" s="67">
        <f t="shared" si="190"/>
        <v>0.16</v>
      </c>
      <c r="I518" s="65">
        <f t="shared" si="191"/>
        <v>1.5500000000000003</v>
      </c>
      <c r="J518" s="68">
        <f t="shared" si="192"/>
        <v>1.87</v>
      </c>
    </row>
    <row r="519" spans="1:10" ht="13" customHeight="1" thickBot="1" x14ac:dyDescent="0.25">
      <c r="A519" s="496"/>
      <c r="B519" s="500"/>
      <c r="C519" s="69">
        <f t="shared" si="189"/>
        <v>18</v>
      </c>
      <c r="D519" s="70">
        <v>25</v>
      </c>
      <c r="E519" s="71">
        <v>2.25</v>
      </c>
      <c r="F519" s="71">
        <v>0.33</v>
      </c>
      <c r="G519" s="72">
        <v>0.32</v>
      </c>
      <c r="H519" s="73">
        <f t="shared" si="190"/>
        <v>0.16</v>
      </c>
      <c r="I519" s="71">
        <f t="shared" si="191"/>
        <v>1.6</v>
      </c>
      <c r="J519" s="74">
        <f t="shared" si="192"/>
        <v>1.92</v>
      </c>
    </row>
    <row r="520" spans="1:10" ht="13" customHeight="1" x14ac:dyDescent="0.2">
      <c r="A520" s="493" t="s">
        <v>167</v>
      </c>
      <c r="B520" s="497" t="s">
        <v>29</v>
      </c>
      <c r="C520" s="57" t="str">
        <f t="shared" si="189"/>
        <v/>
      </c>
      <c r="D520" s="58">
        <v>6</v>
      </c>
      <c r="E520" s="59">
        <v>1.3</v>
      </c>
      <c r="F520" s="59">
        <v>0.33</v>
      </c>
      <c r="G520" s="60">
        <v>0.32</v>
      </c>
      <c r="H520" s="61">
        <f t="shared" si="190"/>
        <v>0.16</v>
      </c>
      <c r="I520" s="59">
        <f t="shared" si="191"/>
        <v>0.65</v>
      </c>
      <c r="J520" s="62">
        <f t="shared" si="192"/>
        <v>0.97</v>
      </c>
    </row>
    <row r="521" spans="1:10" ht="13" customHeight="1" x14ac:dyDescent="0.2">
      <c r="A521" s="494"/>
      <c r="B521" s="498"/>
      <c r="C521" s="63">
        <f t="shared" si="189"/>
        <v>6</v>
      </c>
      <c r="D521" s="64">
        <v>7</v>
      </c>
      <c r="E521" s="65">
        <v>1.4</v>
      </c>
      <c r="F521" s="65">
        <v>0.33</v>
      </c>
      <c r="G521" s="66">
        <v>0.32</v>
      </c>
      <c r="H521" s="67">
        <f t="shared" si="190"/>
        <v>0.16</v>
      </c>
      <c r="I521" s="65">
        <f t="shared" si="191"/>
        <v>0.74999999999999989</v>
      </c>
      <c r="J521" s="68">
        <f t="shared" si="192"/>
        <v>1.0699999999999998</v>
      </c>
    </row>
    <row r="522" spans="1:10" ht="13" customHeight="1" x14ac:dyDescent="0.2">
      <c r="A522" s="494"/>
      <c r="B522" s="498"/>
      <c r="C522" s="63">
        <f t="shared" si="189"/>
        <v>7</v>
      </c>
      <c r="D522" s="64">
        <v>8</v>
      </c>
      <c r="E522" s="65">
        <v>1.5</v>
      </c>
      <c r="F522" s="65">
        <v>0.33</v>
      </c>
      <c r="G522" s="66">
        <v>0.32</v>
      </c>
      <c r="H522" s="67">
        <f t="shared" si="190"/>
        <v>0.16</v>
      </c>
      <c r="I522" s="65">
        <f t="shared" si="191"/>
        <v>0.85</v>
      </c>
      <c r="J522" s="68">
        <f t="shared" si="192"/>
        <v>1.17</v>
      </c>
    </row>
    <row r="523" spans="1:10" ht="13" customHeight="1" x14ac:dyDescent="0.2">
      <c r="A523" s="495"/>
      <c r="B523" s="499"/>
      <c r="C523" s="63">
        <f t="shared" ref="C523:C532" si="193">IF(D522=25,"",D522)</f>
        <v>8</v>
      </c>
      <c r="D523" s="64">
        <v>9</v>
      </c>
      <c r="E523" s="65">
        <v>1.6</v>
      </c>
      <c r="F523" s="65">
        <v>0.33</v>
      </c>
      <c r="G523" s="66">
        <v>0.32</v>
      </c>
      <c r="H523" s="67">
        <f t="shared" ref="H523:H532" si="194">G523/2</f>
        <v>0.16</v>
      </c>
      <c r="I523" s="65">
        <f t="shared" ref="I523:I532" si="195">E523-(F523+G523)</f>
        <v>0.95000000000000007</v>
      </c>
      <c r="J523" s="68">
        <f t="shared" ref="J523:J532" si="196">E523-F523</f>
        <v>1.27</v>
      </c>
    </row>
    <row r="524" spans="1:10" ht="13" customHeight="1" x14ac:dyDescent="0.2">
      <c r="A524" s="495"/>
      <c r="B524" s="499"/>
      <c r="C524" s="63">
        <f t="shared" si="193"/>
        <v>9</v>
      </c>
      <c r="D524" s="64">
        <v>10</v>
      </c>
      <c r="E524" s="65">
        <v>1.7</v>
      </c>
      <c r="F524" s="65">
        <v>0.33</v>
      </c>
      <c r="G524" s="66">
        <v>0.32</v>
      </c>
      <c r="H524" s="67">
        <f t="shared" si="194"/>
        <v>0.16</v>
      </c>
      <c r="I524" s="65">
        <f t="shared" si="195"/>
        <v>1.0499999999999998</v>
      </c>
      <c r="J524" s="68">
        <f t="shared" si="196"/>
        <v>1.3699999999999999</v>
      </c>
    </row>
    <row r="525" spans="1:10" ht="13" customHeight="1" x14ac:dyDescent="0.2">
      <c r="A525" s="495"/>
      <c r="B525" s="499"/>
      <c r="C525" s="63">
        <f t="shared" si="193"/>
        <v>10</v>
      </c>
      <c r="D525" s="64">
        <v>12</v>
      </c>
      <c r="E525" s="65">
        <v>1.8</v>
      </c>
      <c r="F525" s="65">
        <v>0.33</v>
      </c>
      <c r="G525" s="66">
        <v>0.32</v>
      </c>
      <c r="H525" s="67">
        <f t="shared" si="194"/>
        <v>0.16</v>
      </c>
      <c r="I525" s="65">
        <f t="shared" si="195"/>
        <v>1.1499999999999999</v>
      </c>
      <c r="J525" s="68">
        <f t="shared" si="196"/>
        <v>1.47</v>
      </c>
    </row>
    <row r="526" spans="1:10" ht="13" customHeight="1" x14ac:dyDescent="0.2">
      <c r="A526" s="495"/>
      <c r="B526" s="499"/>
      <c r="C526" s="63">
        <f t="shared" si="193"/>
        <v>12</v>
      </c>
      <c r="D526" s="64">
        <v>14</v>
      </c>
      <c r="E526" s="65">
        <v>1.9</v>
      </c>
      <c r="F526" s="65">
        <v>0.33</v>
      </c>
      <c r="G526" s="66">
        <v>0.32</v>
      </c>
      <c r="H526" s="67">
        <f t="shared" si="194"/>
        <v>0.16</v>
      </c>
      <c r="I526" s="65">
        <f t="shared" si="195"/>
        <v>1.25</v>
      </c>
      <c r="J526" s="68">
        <f t="shared" si="196"/>
        <v>1.5699999999999998</v>
      </c>
    </row>
    <row r="527" spans="1:10" ht="13" customHeight="1" x14ac:dyDescent="0.2">
      <c r="A527" s="495"/>
      <c r="B527" s="499"/>
      <c r="C527" s="63">
        <f t="shared" si="193"/>
        <v>14</v>
      </c>
      <c r="D527" s="64">
        <v>15</v>
      </c>
      <c r="E527" s="65">
        <v>2</v>
      </c>
      <c r="F527" s="65">
        <v>0.33</v>
      </c>
      <c r="G527" s="66">
        <v>0.32</v>
      </c>
      <c r="H527" s="67">
        <f t="shared" si="194"/>
        <v>0.16</v>
      </c>
      <c r="I527" s="65">
        <f t="shared" si="195"/>
        <v>1.35</v>
      </c>
      <c r="J527" s="68">
        <f t="shared" si="196"/>
        <v>1.67</v>
      </c>
    </row>
    <row r="528" spans="1:10" ht="13" customHeight="1" x14ac:dyDescent="0.2">
      <c r="A528" s="495"/>
      <c r="B528" s="499"/>
      <c r="C528" s="63">
        <f t="shared" si="193"/>
        <v>15</v>
      </c>
      <c r="D528" s="64">
        <v>17</v>
      </c>
      <c r="E528" s="65">
        <v>2.1</v>
      </c>
      <c r="F528" s="65">
        <v>0.33</v>
      </c>
      <c r="G528" s="66">
        <v>0.32</v>
      </c>
      <c r="H528" s="67">
        <f t="shared" si="194"/>
        <v>0.16</v>
      </c>
      <c r="I528" s="65">
        <f t="shared" si="195"/>
        <v>1.4500000000000002</v>
      </c>
      <c r="J528" s="68">
        <f t="shared" si="196"/>
        <v>1.77</v>
      </c>
    </row>
    <row r="529" spans="1:18" ht="13" customHeight="1" thickBot="1" x14ac:dyDescent="0.25">
      <c r="A529" s="496"/>
      <c r="B529" s="500"/>
      <c r="C529" s="69">
        <f t="shared" si="193"/>
        <v>17</v>
      </c>
      <c r="D529" s="70">
        <v>25</v>
      </c>
      <c r="E529" s="71">
        <v>2.15</v>
      </c>
      <c r="F529" s="71">
        <v>0.33</v>
      </c>
      <c r="G529" s="72">
        <v>0.32</v>
      </c>
      <c r="H529" s="73">
        <f t="shared" si="194"/>
        <v>0.16</v>
      </c>
      <c r="I529" s="71">
        <f t="shared" si="195"/>
        <v>1.5</v>
      </c>
      <c r="J529" s="74">
        <f t="shared" si="196"/>
        <v>1.8199999999999998</v>
      </c>
    </row>
    <row r="530" spans="1:18" ht="12" customHeight="1" x14ac:dyDescent="0.2">
      <c r="A530" s="505" t="s">
        <v>136</v>
      </c>
      <c r="B530" s="506" t="s">
        <v>29</v>
      </c>
      <c r="C530" s="81" t="str">
        <f t="shared" si="193"/>
        <v/>
      </c>
      <c r="D530" s="82">
        <v>6</v>
      </c>
      <c r="E530" s="83">
        <v>1.5</v>
      </c>
      <c r="F530" s="83">
        <v>0.3</v>
      </c>
      <c r="G530" s="84">
        <v>0.3</v>
      </c>
      <c r="H530" s="85">
        <f t="shared" si="194"/>
        <v>0.15</v>
      </c>
      <c r="I530" s="83">
        <f t="shared" si="195"/>
        <v>0.9</v>
      </c>
      <c r="J530" s="86">
        <f t="shared" si="196"/>
        <v>1.2</v>
      </c>
    </row>
    <row r="531" spans="1:18" ht="12" customHeight="1" x14ac:dyDescent="0.2">
      <c r="A531" s="494"/>
      <c r="B531" s="498"/>
      <c r="C531" s="63">
        <f t="shared" si="193"/>
        <v>6</v>
      </c>
      <c r="D531" s="64">
        <v>7</v>
      </c>
      <c r="E531" s="65">
        <v>1.55</v>
      </c>
      <c r="F531" s="65">
        <v>0.3</v>
      </c>
      <c r="G531" s="66">
        <v>0.3</v>
      </c>
      <c r="H531" s="67">
        <f t="shared" si="194"/>
        <v>0.15</v>
      </c>
      <c r="I531" s="65">
        <f t="shared" si="195"/>
        <v>0.95000000000000007</v>
      </c>
      <c r="J531" s="68">
        <f t="shared" si="196"/>
        <v>1.25</v>
      </c>
    </row>
    <row r="532" spans="1:18" ht="12" customHeight="1" x14ac:dyDescent="0.2">
      <c r="A532" s="494"/>
      <c r="B532" s="498"/>
      <c r="C532" s="63">
        <f t="shared" si="193"/>
        <v>7</v>
      </c>
      <c r="D532" s="64">
        <v>8</v>
      </c>
      <c r="E532" s="65">
        <v>1.65</v>
      </c>
      <c r="F532" s="65">
        <v>0.3</v>
      </c>
      <c r="G532" s="66">
        <v>0.3</v>
      </c>
      <c r="H532" s="67">
        <f t="shared" si="194"/>
        <v>0.15</v>
      </c>
      <c r="I532" s="65">
        <f t="shared" si="195"/>
        <v>1.0499999999999998</v>
      </c>
      <c r="J532" s="68">
        <f t="shared" si="196"/>
        <v>1.3499999999999999</v>
      </c>
    </row>
    <row r="533" spans="1:18" ht="12" customHeight="1" x14ac:dyDescent="0.2">
      <c r="A533" s="495"/>
      <c r="B533" s="499"/>
      <c r="C533" s="63">
        <f t="shared" ref="C533:C544" si="197">IF(D532=25,"",D532)</f>
        <v>8</v>
      </c>
      <c r="D533" s="64">
        <v>9</v>
      </c>
      <c r="E533" s="65">
        <v>1.75</v>
      </c>
      <c r="F533" s="65">
        <v>0.3</v>
      </c>
      <c r="G533" s="66">
        <v>0.3</v>
      </c>
      <c r="H533" s="67">
        <f t="shared" ref="H533:H544" si="198">G533/2</f>
        <v>0.15</v>
      </c>
      <c r="I533" s="65">
        <f t="shared" ref="I533:I544" si="199">E533-(F533+G533)</f>
        <v>1.1499999999999999</v>
      </c>
      <c r="J533" s="68">
        <f t="shared" ref="J533:J544" si="200">E533-F533</f>
        <v>1.45</v>
      </c>
    </row>
    <row r="534" spans="1:18" ht="12" customHeight="1" x14ac:dyDescent="0.2">
      <c r="A534" s="495"/>
      <c r="B534" s="499"/>
      <c r="C534" s="63">
        <f t="shared" si="197"/>
        <v>9</v>
      </c>
      <c r="D534" s="64">
        <v>10</v>
      </c>
      <c r="E534" s="65">
        <v>1.85</v>
      </c>
      <c r="F534" s="65">
        <v>0.3</v>
      </c>
      <c r="G534" s="66">
        <v>0.3</v>
      </c>
      <c r="H534" s="67">
        <f t="shared" si="198"/>
        <v>0.15</v>
      </c>
      <c r="I534" s="65">
        <f t="shared" si="199"/>
        <v>1.25</v>
      </c>
      <c r="J534" s="68">
        <f t="shared" si="200"/>
        <v>1.55</v>
      </c>
    </row>
    <row r="535" spans="1:18" ht="12" customHeight="1" x14ac:dyDescent="0.2">
      <c r="A535" s="495"/>
      <c r="B535" s="499"/>
      <c r="C535" s="63">
        <f t="shared" si="197"/>
        <v>10</v>
      </c>
      <c r="D535" s="64">
        <v>11</v>
      </c>
      <c r="E535" s="65">
        <v>1.95</v>
      </c>
      <c r="F535" s="65">
        <v>0.3</v>
      </c>
      <c r="G535" s="66">
        <v>0.3</v>
      </c>
      <c r="H535" s="67">
        <f t="shared" si="198"/>
        <v>0.15</v>
      </c>
      <c r="I535" s="65">
        <f t="shared" si="199"/>
        <v>1.35</v>
      </c>
      <c r="J535" s="68">
        <f t="shared" si="200"/>
        <v>1.65</v>
      </c>
    </row>
    <row r="536" spans="1:18" ht="12" customHeight="1" x14ac:dyDescent="0.2">
      <c r="A536" s="495"/>
      <c r="B536" s="499"/>
      <c r="C536" s="63">
        <f t="shared" si="197"/>
        <v>11</v>
      </c>
      <c r="D536" s="64">
        <v>13</v>
      </c>
      <c r="E536" s="65">
        <v>2.0499999999999998</v>
      </c>
      <c r="F536" s="65">
        <v>0.3</v>
      </c>
      <c r="G536" s="66">
        <v>0.3</v>
      </c>
      <c r="H536" s="67">
        <f t="shared" si="198"/>
        <v>0.15</v>
      </c>
      <c r="I536" s="65">
        <f t="shared" si="199"/>
        <v>1.4499999999999997</v>
      </c>
      <c r="J536" s="68">
        <f t="shared" si="200"/>
        <v>1.7499999999999998</v>
      </c>
    </row>
    <row r="537" spans="1:18" ht="12" customHeight="1" x14ac:dyDescent="0.2">
      <c r="A537" s="495"/>
      <c r="B537" s="499"/>
      <c r="C537" s="63">
        <f t="shared" si="197"/>
        <v>13</v>
      </c>
      <c r="D537" s="64">
        <v>15</v>
      </c>
      <c r="E537" s="65">
        <v>2.15</v>
      </c>
      <c r="F537" s="65">
        <v>0.3</v>
      </c>
      <c r="G537" s="66">
        <v>0.3</v>
      </c>
      <c r="H537" s="67">
        <f t="shared" si="198"/>
        <v>0.15</v>
      </c>
      <c r="I537" s="65">
        <f t="shared" si="199"/>
        <v>1.5499999999999998</v>
      </c>
      <c r="J537" s="68">
        <f t="shared" si="200"/>
        <v>1.8499999999999999</v>
      </c>
    </row>
    <row r="538" spans="1:18" ht="12" customHeight="1" x14ac:dyDescent="0.2">
      <c r="A538" s="495"/>
      <c r="B538" s="499"/>
      <c r="C538" s="63">
        <f t="shared" si="197"/>
        <v>15</v>
      </c>
      <c r="D538" s="64">
        <v>18</v>
      </c>
      <c r="E538" s="65">
        <v>2.25</v>
      </c>
      <c r="F538" s="65">
        <v>0.3</v>
      </c>
      <c r="G538" s="66">
        <v>0.3</v>
      </c>
      <c r="H538" s="67">
        <f t="shared" si="198"/>
        <v>0.15</v>
      </c>
      <c r="I538" s="65">
        <f t="shared" si="199"/>
        <v>1.65</v>
      </c>
      <c r="J538" s="68">
        <f t="shared" si="200"/>
        <v>1.95</v>
      </c>
    </row>
    <row r="539" spans="1:18" ht="12" customHeight="1" thickBot="1" x14ac:dyDescent="0.25">
      <c r="A539" s="496"/>
      <c r="B539" s="500"/>
      <c r="C539" s="69">
        <f t="shared" si="197"/>
        <v>18</v>
      </c>
      <c r="D539" s="70">
        <v>25</v>
      </c>
      <c r="E539" s="71">
        <v>2.2999999999999998</v>
      </c>
      <c r="F539" s="71">
        <v>0.3</v>
      </c>
      <c r="G539" s="72">
        <v>0.3</v>
      </c>
      <c r="H539" s="73">
        <f t="shared" si="198"/>
        <v>0.15</v>
      </c>
      <c r="I539" s="71">
        <f t="shared" si="199"/>
        <v>1.6999999999999997</v>
      </c>
      <c r="J539" s="74">
        <f t="shared" si="200"/>
        <v>1.9999999999999998</v>
      </c>
    </row>
    <row r="540" spans="1:18" ht="12" customHeight="1" x14ac:dyDescent="0.2">
      <c r="A540" s="505" t="s">
        <v>96</v>
      </c>
      <c r="B540" s="506" t="s">
        <v>29</v>
      </c>
      <c r="C540" s="81" t="str">
        <f t="shared" si="197"/>
        <v/>
      </c>
      <c r="D540" s="82">
        <v>6</v>
      </c>
      <c r="E540" s="83">
        <v>1.6</v>
      </c>
      <c r="F540" s="83">
        <v>0.3</v>
      </c>
      <c r="G540" s="84">
        <v>0.3</v>
      </c>
      <c r="H540" s="85">
        <f t="shared" si="198"/>
        <v>0.15</v>
      </c>
      <c r="I540" s="83">
        <f t="shared" si="199"/>
        <v>1</v>
      </c>
      <c r="J540" s="86">
        <f t="shared" si="200"/>
        <v>1.3</v>
      </c>
    </row>
    <row r="541" spans="1:18" ht="12" customHeight="1" x14ac:dyDescent="0.2">
      <c r="A541" s="494"/>
      <c r="B541" s="498"/>
      <c r="C541" s="63">
        <f t="shared" si="197"/>
        <v>6</v>
      </c>
      <c r="D541" s="64">
        <v>7</v>
      </c>
      <c r="E541" s="65">
        <v>1.65</v>
      </c>
      <c r="F541" s="65">
        <v>0.3</v>
      </c>
      <c r="G541" s="66">
        <v>0.3</v>
      </c>
      <c r="H541" s="67">
        <f t="shared" si="198"/>
        <v>0.15</v>
      </c>
      <c r="I541" s="65">
        <f t="shared" si="199"/>
        <v>1.0499999999999998</v>
      </c>
      <c r="J541" s="68">
        <f t="shared" si="200"/>
        <v>1.3499999999999999</v>
      </c>
    </row>
    <row r="542" spans="1:18" ht="12" customHeight="1" x14ac:dyDescent="0.2">
      <c r="A542" s="494"/>
      <c r="B542" s="498"/>
      <c r="C542" s="63">
        <f t="shared" si="197"/>
        <v>7</v>
      </c>
      <c r="D542" s="64">
        <v>8</v>
      </c>
      <c r="E542" s="65">
        <v>1.75</v>
      </c>
      <c r="F542" s="65">
        <v>0.3</v>
      </c>
      <c r="G542" s="66">
        <v>0.3</v>
      </c>
      <c r="H542" s="67">
        <f t="shared" si="198"/>
        <v>0.15</v>
      </c>
      <c r="I542" s="65">
        <f t="shared" si="199"/>
        <v>1.1499999999999999</v>
      </c>
      <c r="J542" s="68">
        <f t="shared" si="200"/>
        <v>1.45</v>
      </c>
      <c r="L542" s="87"/>
      <c r="M542" s="88"/>
      <c r="N542" s="87"/>
      <c r="O542" s="89"/>
      <c r="P542" s="88"/>
      <c r="Q542" s="87"/>
      <c r="R542" s="88"/>
    </row>
    <row r="543" spans="1:18" ht="12" customHeight="1" x14ac:dyDescent="0.2">
      <c r="A543" s="495"/>
      <c r="B543" s="499"/>
      <c r="C543" s="63">
        <f t="shared" si="197"/>
        <v>8</v>
      </c>
      <c r="D543" s="64">
        <v>9</v>
      </c>
      <c r="E543" s="65">
        <v>1.85</v>
      </c>
      <c r="F543" s="65">
        <v>0.3</v>
      </c>
      <c r="G543" s="66">
        <v>0.3</v>
      </c>
      <c r="H543" s="67">
        <f t="shared" si="198"/>
        <v>0.15</v>
      </c>
      <c r="I543" s="65">
        <f t="shared" si="199"/>
        <v>1.25</v>
      </c>
      <c r="J543" s="68">
        <f t="shared" si="200"/>
        <v>1.55</v>
      </c>
      <c r="K543" s="90"/>
      <c r="L543" s="91"/>
      <c r="M543" s="92"/>
      <c r="N543" s="93"/>
      <c r="O543" s="94"/>
      <c r="P543" s="92"/>
      <c r="Q543" s="93"/>
    </row>
    <row r="544" spans="1:18" ht="12" customHeight="1" x14ac:dyDescent="0.2">
      <c r="A544" s="495"/>
      <c r="B544" s="499"/>
      <c r="C544" s="63">
        <f t="shared" si="197"/>
        <v>9</v>
      </c>
      <c r="D544" s="64">
        <v>10</v>
      </c>
      <c r="E544" s="65">
        <v>1.95</v>
      </c>
      <c r="F544" s="65">
        <v>0.3</v>
      </c>
      <c r="G544" s="66">
        <v>0.3</v>
      </c>
      <c r="H544" s="67">
        <f t="shared" si="198"/>
        <v>0.15</v>
      </c>
      <c r="I544" s="65">
        <f t="shared" si="199"/>
        <v>1.35</v>
      </c>
      <c r="J544" s="68">
        <f t="shared" si="200"/>
        <v>1.65</v>
      </c>
    </row>
    <row r="545" spans="1:18" ht="12" customHeight="1" x14ac:dyDescent="0.2">
      <c r="A545" s="495"/>
      <c r="B545" s="499"/>
      <c r="C545" s="63">
        <f t="shared" ref="C545:C554" si="201">IF(D544=25,"",D544)</f>
        <v>10</v>
      </c>
      <c r="D545" s="64">
        <v>12</v>
      </c>
      <c r="E545" s="65">
        <v>2.0499999999999998</v>
      </c>
      <c r="F545" s="65">
        <v>0.3</v>
      </c>
      <c r="G545" s="66">
        <v>0.3</v>
      </c>
      <c r="H545" s="67">
        <f t="shared" ref="H545:H554" si="202">G545/2</f>
        <v>0.15</v>
      </c>
      <c r="I545" s="65">
        <f t="shared" ref="I545:I554" si="203">E545-(F545+G545)</f>
        <v>1.4499999999999997</v>
      </c>
      <c r="J545" s="68">
        <f t="shared" ref="J545:J554" si="204">E545-F545</f>
        <v>1.7499999999999998</v>
      </c>
    </row>
    <row r="546" spans="1:18" ht="12" customHeight="1" x14ac:dyDescent="0.2">
      <c r="A546" s="495"/>
      <c r="B546" s="499"/>
      <c r="C546" s="63">
        <f t="shared" si="201"/>
        <v>12</v>
      </c>
      <c r="D546" s="64">
        <v>14</v>
      </c>
      <c r="E546" s="65">
        <v>2.15</v>
      </c>
      <c r="F546" s="65">
        <v>0.3</v>
      </c>
      <c r="G546" s="66">
        <v>0.3</v>
      </c>
      <c r="H546" s="67">
        <f t="shared" si="202"/>
        <v>0.15</v>
      </c>
      <c r="I546" s="65">
        <f t="shared" si="203"/>
        <v>1.5499999999999998</v>
      </c>
      <c r="J546" s="68">
        <f t="shared" si="204"/>
        <v>1.8499999999999999</v>
      </c>
    </row>
    <row r="547" spans="1:18" ht="12" customHeight="1" x14ac:dyDescent="0.2">
      <c r="A547" s="495"/>
      <c r="B547" s="499"/>
      <c r="C547" s="63">
        <f t="shared" si="201"/>
        <v>14</v>
      </c>
      <c r="D547" s="64">
        <v>16</v>
      </c>
      <c r="E547" s="65">
        <v>2.25</v>
      </c>
      <c r="F547" s="65">
        <v>0.3</v>
      </c>
      <c r="G547" s="66">
        <v>0.3</v>
      </c>
      <c r="H547" s="67">
        <f t="shared" si="202"/>
        <v>0.15</v>
      </c>
      <c r="I547" s="65">
        <f t="shared" si="203"/>
        <v>1.65</v>
      </c>
      <c r="J547" s="68">
        <f t="shared" si="204"/>
        <v>1.95</v>
      </c>
    </row>
    <row r="548" spans="1:18" ht="12" customHeight="1" thickBot="1" x14ac:dyDescent="0.25">
      <c r="A548" s="496"/>
      <c r="B548" s="500"/>
      <c r="C548" s="69">
        <f t="shared" si="201"/>
        <v>16</v>
      </c>
      <c r="D548" s="70">
        <v>25</v>
      </c>
      <c r="E548" s="71">
        <v>2.2999999999999998</v>
      </c>
      <c r="F548" s="71">
        <v>0.3</v>
      </c>
      <c r="G548" s="72">
        <v>0.3</v>
      </c>
      <c r="H548" s="73">
        <f t="shared" si="202"/>
        <v>0.15</v>
      </c>
      <c r="I548" s="71">
        <f t="shared" si="203"/>
        <v>1.6999999999999997</v>
      </c>
      <c r="J548" s="74">
        <f t="shared" si="204"/>
        <v>1.9999999999999998</v>
      </c>
    </row>
    <row r="549" spans="1:18" ht="12" customHeight="1" x14ac:dyDescent="0.2">
      <c r="A549" s="493" t="s">
        <v>266</v>
      </c>
      <c r="B549" s="497" t="s">
        <v>29</v>
      </c>
      <c r="C549" s="57" t="str">
        <f t="shared" si="201"/>
        <v/>
      </c>
      <c r="D549" s="58">
        <v>7</v>
      </c>
      <c r="E549" s="59">
        <v>1.55</v>
      </c>
      <c r="F549" s="59">
        <v>0.3</v>
      </c>
      <c r="G549" s="60">
        <v>0.3</v>
      </c>
      <c r="H549" s="61">
        <f t="shared" si="202"/>
        <v>0.15</v>
      </c>
      <c r="I549" s="59">
        <f t="shared" si="203"/>
        <v>0.95000000000000007</v>
      </c>
      <c r="J549" s="62">
        <f t="shared" si="204"/>
        <v>1.25</v>
      </c>
    </row>
    <row r="550" spans="1:18" ht="12" customHeight="1" x14ac:dyDescent="0.2">
      <c r="A550" s="494"/>
      <c r="B550" s="498"/>
      <c r="C550" s="63">
        <f t="shared" si="201"/>
        <v>7</v>
      </c>
      <c r="D550" s="64">
        <v>8</v>
      </c>
      <c r="E550" s="65">
        <v>1.65</v>
      </c>
      <c r="F550" s="65">
        <v>0.3</v>
      </c>
      <c r="G550" s="66">
        <v>0.3</v>
      </c>
      <c r="H550" s="67">
        <f t="shared" si="202"/>
        <v>0.15</v>
      </c>
      <c r="I550" s="65">
        <f t="shared" si="203"/>
        <v>1.0499999999999998</v>
      </c>
      <c r="J550" s="68">
        <f t="shared" si="204"/>
        <v>1.3499999999999999</v>
      </c>
    </row>
    <row r="551" spans="1:18" ht="12" customHeight="1" x14ac:dyDescent="0.2">
      <c r="A551" s="494"/>
      <c r="B551" s="498"/>
      <c r="C551" s="63">
        <f t="shared" si="201"/>
        <v>8</v>
      </c>
      <c r="D551" s="64">
        <v>9</v>
      </c>
      <c r="E551" s="65">
        <v>1.75</v>
      </c>
      <c r="F551" s="65">
        <v>0.3</v>
      </c>
      <c r="G551" s="66">
        <v>0.3</v>
      </c>
      <c r="H551" s="67">
        <f t="shared" si="202"/>
        <v>0.15</v>
      </c>
      <c r="I551" s="65">
        <f t="shared" si="203"/>
        <v>1.1499999999999999</v>
      </c>
      <c r="J551" s="68">
        <f t="shared" si="204"/>
        <v>1.45</v>
      </c>
      <c r="L551" s="87"/>
      <c r="M551" s="88"/>
      <c r="N551" s="87"/>
      <c r="O551" s="89"/>
      <c r="P551" s="88"/>
      <c r="Q551" s="87"/>
      <c r="R551" s="88"/>
    </row>
    <row r="552" spans="1:18" ht="12" customHeight="1" x14ac:dyDescent="0.2">
      <c r="A552" s="495"/>
      <c r="B552" s="499"/>
      <c r="C552" s="63">
        <f t="shared" si="201"/>
        <v>9</v>
      </c>
      <c r="D552" s="64">
        <v>10</v>
      </c>
      <c r="E552" s="65">
        <v>1.85</v>
      </c>
      <c r="F552" s="65">
        <v>0.3</v>
      </c>
      <c r="G552" s="66">
        <v>0.3</v>
      </c>
      <c r="H552" s="67">
        <f t="shared" si="202"/>
        <v>0.15</v>
      </c>
      <c r="I552" s="65">
        <f t="shared" si="203"/>
        <v>1.25</v>
      </c>
      <c r="J552" s="68">
        <f t="shared" si="204"/>
        <v>1.55</v>
      </c>
      <c r="K552" s="90"/>
      <c r="L552" s="91"/>
      <c r="M552" s="92"/>
      <c r="N552" s="93"/>
      <c r="O552" s="94"/>
      <c r="P552" s="92"/>
      <c r="Q552" s="93"/>
    </row>
    <row r="553" spans="1:18" ht="12" customHeight="1" x14ac:dyDescent="0.2">
      <c r="A553" s="495"/>
      <c r="B553" s="499"/>
      <c r="C553" s="63">
        <f t="shared" si="201"/>
        <v>10</v>
      </c>
      <c r="D553" s="64">
        <v>11</v>
      </c>
      <c r="E553" s="65">
        <v>1.95</v>
      </c>
      <c r="F553" s="65">
        <v>0.3</v>
      </c>
      <c r="G553" s="66">
        <v>0.3</v>
      </c>
      <c r="H553" s="67">
        <f t="shared" si="202"/>
        <v>0.15</v>
      </c>
      <c r="I553" s="65">
        <f t="shared" si="203"/>
        <v>1.35</v>
      </c>
      <c r="J553" s="68">
        <f t="shared" si="204"/>
        <v>1.65</v>
      </c>
    </row>
    <row r="554" spans="1:18" ht="12" customHeight="1" x14ac:dyDescent="0.2">
      <c r="A554" s="495"/>
      <c r="B554" s="499"/>
      <c r="C554" s="63">
        <f t="shared" si="201"/>
        <v>11</v>
      </c>
      <c r="D554" s="64">
        <v>13</v>
      </c>
      <c r="E554" s="65">
        <v>2.0499999999999998</v>
      </c>
      <c r="F554" s="65">
        <v>0.3</v>
      </c>
      <c r="G554" s="66">
        <v>0.3</v>
      </c>
      <c r="H554" s="67">
        <f t="shared" si="202"/>
        <v>0.15</v>
      </c>
      <c r="I554" s="65">
        <f t="shared" si="203"/>
        <v>1.4499999999999997</v>
      </c>
      <c r="J554" s="68">
        <f t="shared" si="204"/>
        <v>1.7499999999999998</v>
      </c>
    </row>
    <row r="555" spans="1:18" ht="12" customHeight="1" x14ac:dyDescent="0.2">
      <c r="A555" s="495"/>
      <c r="B555" s="499"/>
      <c r="C555" s="63">
        <f t="shared" ref="C555:C564" si="205">IF(D554=25,"",D554)</f>
        <v>13</v>
      </c>
      <c r="D555" s="64">
        <v>15</v>
      </c>
      <c r="E555" s="65">
        <v>2.15</v>
      </c>
      <c r="F555" s="65">
        <v>0.3</v>
      </c>
      <c r="G555" s="66">
        <v>0.3</v>
      </c>
      <c r="H555" s="67">
        <f t="shared" ref="H555:H564" si="206">G555/2</f>
        <v>0.15</v>
      </c>
      <c r="I555" s="65">
        <f t="shared" ref="I555:I564" si="207">E555-(F555+G555)</f>
        <v>1.5499999999999998</v>
      </c>
      <c r="J555" s="68">
        <f t="shared" ref="J555:J564" si="208">E555-F555</f>
        <v>1.8499999999999999</v>
      </c>
    </row>
    <row r="556" spans="1:18" ht="12" customHeight="1" x14ac:dyDescent="0.2">
      <c r="A556" s="495"/>
      <c r="B556" s="499"/>
      <c r="C556" s="63">
        <f t="shared" si="205"/>
        <v>15</v>
      </c>
      <c r="D556" s="64">
        <v>17</v>
      </c>
      <c r="E556" s="65">
        <v>2.25</v>
      </c>
      <c r="F556" s="65">
        <v>0.3</v>
      </c>
      <c r="G556" s="66">
        <v>0.3</v>
      </c>
      <c r="H556" s="67">
        <f t="shared" si="206"/>
        <v>0.15</v>
      </c>
      <c r="I556" s="65">
        <f t="shared" si="207"/>
        <v>1.65</v>
      </c>
      <c r="J556" s="68">
        <f t="shared" si="208"/>
        <v>1.95</v>
      </c>
    </row>
    <row r="557" spans="1:18" ht="12" customHeight="1" thickBot="1" x14ac:dyDescent="0.25">
      <c r="A557" s="496"/>
      <c r="B557" s="500"/>
      <c r="C557" s="69">
        <f t="shared" si="205"/>
        <v>17</v>
      </c>
      <c r="D557" s="70">
        <v>25</v>
      </c>
      <c r="E557" s="71">
        <v>2.2999999999999998</v>
      </c>
      <c r="F557" s="71">
        <v>0.3</v>
      </c>
      <c r="G557" s="72">
        <v>0.3</v>
      </c>
      <c r="H557" s="73">
        <f t="shared" si="206"/>
        <v>0.15</v>
      </c>
      <c r="I557" s="71">
        <f t="shared" si="207"/>
        <v>1.6999999999999997</v>
      </c>
      <c r="J557" s="74">
        <f t="shared" si="208"/>
        <v>1.9999999999999998</v>
      </c>
    </row>
    <row r="558" spans="1:18" ht="12" customHeight="1" x14ac:dyDescent="0.2">
      <c r="A558" s="493" t="s">
        <v>113</v>
      </c>
      <c r="B558" s="497" t="s">
        <v>29</v>
      </c>
      <c r="C558" s="57" t="str">
        <f t="shared" si="205"/>
        <v/>
      </c>
      <c r="D558" s="58">
        <v>6</v>
      </c>
      <c r="E558" s="59">
        <v>1.55</v>
      </c>
      <c r="F558" s="59">
        <v>0.33</v>
      </c>
      <c r="G558" s="60">
        <v>0.32</v>
      </c>
      <c r="H558" s="61">
        <f t="shared" si="206"/>
        <v>0.16</v>
      </c>
      <c r="I558" s="59">
        <f t="shared" si="207"/>
        <v>0.9</v>
      </c>
      <c r="J558" s="62">
        <f t="shared" si="208"/>
        <v>1.22</v>
      </c>
    </row>
    <row r="559" spans="1:18" ht="12" customHeight="1" x14ac:dyDescent="0.2">
      <c r="A559" s="494"/>
      <c r="B559" s="498"/>
      <c r="C559" s="63">
        <f t="shared" si="205"/>
        <v>6</v>
      </c>
      <c r="D559" s="64">
        <v>7</v>
      </c>
      <c r="E559" s="65">
        <v>1.6</v>
      </c>
      <c r="F559" s="65">
        <v>0.33</v>
      </c>
      <c r="G559" s="66">
        <v>0.32</v>
      </c>
      <c r="H559" s="67">
        <f t="shared" si="206"/>
        <v>0.16</v>
      </c>
      <c r="I559" s="65">
        <f t="shared" si="207"/>
        <v>0.95000000000000007</v>
      </c>
      <c r="J559" s="68">
        <f t="shared" si="208"/>
        <v>1.27</v>
      </c>
    </row>
    <row r="560" spans="1:18" ht="12" customHeight="1" x14ac:dyDescent="0.2">
      <c r="A560" s="494"/>
      <c r="B560" s="498"/>
      <c r="C560" s="63">
        <f t="shared" si="205"/>
        <v>7</v>
      </c>
      <c r="D560" s="64">
        <v>8</v>
      </c>
      <c r="E560" s="65">
        <v>1.7</v>
      </c>
      <c r="F560" s="65">
        <v>0.33</v>
      </c>
      <c r="G560" s="66">
        <v>0.32</v>
      </c>
      <c r="H560" s="67">
        <f t="shared" si="206"/>
        <v>0.16</v>
      </c>
      <c r="I560" s="65">
        <f t="shared" si="207"/>
        <v>1.0499999999999998</v>
      </c>
      <c r="J560" s="68">
        <f t="shared" si="208"/>
        <v>1.3699999999999999</v>
      </c>
      <c r="L560" s="87"/>
      <c r="M560" s="88"/>
      <c r="N560" s="87"/>
      <c r="O560" s="89"/>
      <c r="P560" s="88"/>
      <c r="Q560" s="87"/>
      <c r="R560" s="88"/>
    </row>
    <row r="561" spans="1:17" ht="12" customHeight="1" x14ac:dyDescent="0.2">
      <c r="A561" s="495"/>
      <c r="B561" s="499"/>
      <c r="C561" s="63">
        <f t="shared" si="205"/>
        <v>8</v>
      </c>
      <c r="D561" s="64">
        <v>9</v>
      </c>
      <c r="E561" s="65">
        <v>1.8</v>
      </c>
      <c r="F561" s="65">
        <v>0.33</v>
      </c>
      <c r="G561" s="66">
        <v>0.32</v>
      </c>
      <c r="H561" s="67">
        <f t="shared" si="206"/>
        <v>0.16</v>
      </c>
      <c r="I561" s="65">
        <f t="shared" si="207"/>
        <v>1.1499999999999999</v>
      </c>
      <c r="J561" s="68">
        <f t="shared" si="208"/>
        <v>1.47</v>
      </c>
      <c r="K561" s="90"/>
      <c r="L561" s="91"/>
      <c r="M561" s="92"/>
      <c r="N561" s="93"/>
      <c r="O561" s="94"/>
      <c r="P561" s="92"/>
      <c r="Q561" s="93"/>
    </row>
    <row r="562" spans="1:17" ht="12" customHeight="1" x14ac:dyDescent="0.2">
      <c r="A562" s="495"/>
      <c r="B562" s="499"/>
      <c r="C562" s="63">
        <f t="shared" si="205"/>
        <v>9</v>
      </c>
      <c r="D562" s="64">
        <v>10</v>
      </c>
      <c r="E562" s="65">
        <v>1.9</v>
      </c>
      <c r="F562" s="65">
        <v>0.33</v>
      </c>
      <c r="G562" s="66">
        <v>0.32</v>
      </c>
      <c r="H562" s="67">
        <f t="shared" si="206"/>
        <v>0.16</v>
      </c>
      <c r="I562" s="65">
        <f t="shared" si="207"/>
        <v>1.25</v>
      </c>
      <c r="J562" s="68">
        <f t="shared" si="208"/>
        <v>1.5699999999999998</v>
      </c>
    </row>
    <row r="563" spans="1:17" ht="12" customHeight="1" x14ac:dyDescent="0.2">
      <c r="A563" s="495"/>
      <c r="B563" s="499"/>
      <c r="C563" s="63">
        <f t="shared" si="205"/>
        <v>10</v>
      </c>
      <c r="D563" s="64">
        <v>12</v>
      </c>
      <c r="E563" s="65">
        <v>2</v>
      </c>
      <c r="F563" s="65">
        <v>0.33</v>
      </c>
      <c r="G563" s="66">
        <v>0.32</v>
      </c>
      <c r="H563" s="67">
        <f t="shared" si="206"/>
        <v>0.16</v>
      </c>
      <c r="I563" s="65">
        <f t="shared" si="207"/>
        <v>1.35</v>
      </c>
      <c r="J563" s="68">
        <f t="shared" si="208"/>
        <v>1.67</v>
      </c>
    </row>
    <row r="564" spans="1:17" ht="12" customHeight="1" x14ac:dyDescent="0.2">
      <c r="A564" s="495"/>
      <c r="B564" s="499"/>
      <c r="C564" s="63">
        <f t="shared" si="205"/>
        <v>12</v>
      </c>
      <c r="D564" s="64">
        <v>14</v>
      </c>
      <c r="E564" s="65">
        <v>2.1</v>
      </c>
      <c r="F564" s="65">
        <v>0.33</v>
      </c>
      <c r="G564" s="66">
        <v>0.32</v>
      </c>
      <c r="H564" s="67">
        <f t="shared" si="206"/>
        <v>0.16</v>
      </c>
      <c r="I564" s="65">
        <f t="shared" si="207"/>
        <v>1.4500000000000002</v>
      </c>
      <c r="J564" s="68">
        <f t="shared" si="208"/>
        <v>1.77</v>
      </c>
    </row>
    <row r="565" spans="1:17" ht="12" customHeight="1" x14ac:dyDescent="0.2">
      <c r="A565" s="495"/>
      <c r="B565" s="499"/>
      <c r="C565" s="63">
        <f t="shared" ref="C565:C576" si="209">IF(D564=25,"",D564)</f>
        <v>14</v>
      </c>
      <c r="D565" s="64">
        <v>16</v>
      </c>
      <c r="E565" s="65">
        <v>2.2000000000000002</v>
      </c>
      <c r="F565" s="65">
        <v>0.33</v>
      </c>
      <c r="G565" s="66">
        <v>0.32</v>
      </c>
      <c r="H565" s="67">
        <f t="shared" ref="H565:H576" si="210">G565/2</f>
        <v>0.16</v>
      </c>
      <c r="I565" s="65">
        <f t="shared" ref="I565:I576" si="211">E565-(F565+G565)</f>
        <v>1.5500000000000003</v>
      </c>
      <c r="J565" s="68">
        <f t="shared" ref="J565:J576" si="212">E565-F565</f>
        <v>1.87</v>
      </c>
    </row>
    <row r="566" spans="1:17" ht="12" customHeight="1" thickBot="1" x14ac:dyDescent="0.25">
      <c r="A566" s="496"/>
      <c r="B566" s="500"/>
      <c r="C566" s="69">
        <f t="shared" si="209"/>
        <v>16</v>
      </c>
      <c r="D566" s="70">
        <v>25</v>
      </c>
      <c r="E566" s="71">
        <v>2.25</v>
      </c>
      <c r="F566" s="71">
        <v>0.33</v>
      </c>
      <c r="G566" s="72">
        <v>0.32</v>
      </c>
      <c r="H566" s="73">
        <f t="shared" si="210"/>
        <v>0.16</v>
      </c>
      <c r="I566" s="71">
        <f t="shared" si="211"/>
        <v>1.6</v>
      </c>
      <c r="J566" s="74">
        <f t="shared" si="212"/>
        <v>1.92</v>
      </c>
    </row>
    <row r="567" spans="1:17" ht="13" customHeight="1" x14ac:dyDescent="0.2">
      <c r="A567" s="493" t="s">
        <v>189</v>
      </c>
      <c r="B567" s="497" t="s">
        <v>93</v>
      </c>
      <c r="C567" s="57" t="str">
        <f t="shared" si="209"/>
        <v/>
      </c>
      <c r="D567" s="58">
        <v>7</v>
      </c>
      <c r="E567" s="59">
        <v>1.65</v>
      </c>
      <c r="F567" s="59">
        <v>0.28000000000000003</v>
      </c>
      <c r="G567" s="60">
        <v>0.27</v>
      </c>
      <c r="H567" s="61">
        <f t="shared" si="210"/>
        <v>0.13500000000000001</v>
      </c>
      <c r="I567" s="59">
        <f t="shared" si="211"/>
        <v>1.0999999999999999</v>
      </c>
      <c r="J567" s="62">
        <f t="shared" si="212"/>
        <v>1.3699999999999999</v>
      </c>
    </row>
    <row r="568" spans="1:17" ht="13" customHeight="1" x14ac:dyDescent="0.2">
      <c r="A568" s="494"/>
      <c r="B568" s="498"/>
      <c r="C568" s="63">
        <f t="shared" si="209"/>
        <v>7</v>
      </c>
      <c r="D568" s="64">
        <v>8</v>
      </c>
      <c r="E568" s="65">
        <v>1.8</v>
      </c>
      <c r="F568" s="65">
        <v>0.28000000000000003</v>
      </c>
      <c r="G568" s="66">
        <v>0.27</v>
      </c>
      <c r="H568" s="67">
        <f t="shared" si="210"/>
        <v>0.13500000000000001</v>
      </c>
      <c r="I568" s="65">
        <f t="shared" si="211"/>
        <v>1.25</v>
      </c>
      <c r="J568" s="68">
        <f t="shared" si="212"/>
        <v>1.52</v>
      </c>
    </row>
    <row r="569" spans="1:17" ht="13" customHeight="1" x14ac:dyDescent="0.2">
      <c r="A569" s="495"/>
      <c r="B569" s="499"/>
      <c r="C569" s="63">
        <f t="shared" si="209"/>
        <v>8</v>
      </c>
      <c r="D569" s="64">
        <v>10</v>
      </c>
      <c r="E569" s="65">
        <v>1.9</v>
      </c>
      <c r="F569" s="65">
        <v>0.28000000000000003</v>
      </c>
      <c r="G569" s="66">
        <v>0.27</v>
      </c>
      <c r="H569" s="67">
        <f t="shared" si="210"/>
        <v>0.13500000000000001</v>
      </c>
      <c r="I569" s="65">
        <f t="shared" si="211"/>
        <v>1.3499999999999999</v>
      </c>
      <c r="J569" s="68">
        <f t="shared" si="212"/>
        <v>1.6199999999999999</v>
      </c>
      <c r="K569" s="90"/>
      <c r="L569" s="91"/>
      <c r="M569" s="92"/>
      <c r="N569" s="93"/>
      <c r="O569" s="94"/>
      <c r="P569" s="92"/>
      <c r="Q569" s="93"/>
    </row>
    <row r="570" spans="1:17" ht="13" customHeight="1" x14ac:dyDescent="0.2">
      <c r="A570" s="495"/>
      <c r="B570" s="499"/>
      <c r="C570" s="63">
        <f t="shared" si="209"/>
        <v>10</v>
      </c>
      <c r="D570" s="64">
        <v>11</v>
      </c>
      <c r="E570" s="65">
        <v>2</v>
      </c>
      <c r="F570" s="65">
        <v>0.28000000000000003</v>
      </c>
      <c r="G570" s="66">
        <v>0.27</v>
      </c>
      <c r="H570" s="67">
        <f t="shared" si="210"/>
        <v>0.13500000000000001</v>
      </c>
      <c r="I570" s="65">
        <f t="shared" si="211"/>
        <v>1.45</v>
      </c>
      <c r="J570" s="68">
        <f t="shared" si="212"/>
        <v>1.72</v>
      </c>
    </row>
    <row r="571" spans="1:17" ht="13" customHeight="1" x14ac:dyDescent="0.2">
      <c r="A571" s="495"/>
      <c r="B571" s="499"/>
      <c r="C571" s="63">
        <f t="shared" si="209"/>
        <v>11</v>
      </c>
      <c r="D571" s="64">
        <v>13</v>
      </c>
      <c r="E571" s="65">
        <v>2.1</v>
      </c>
      <c r="F571" s="65">
        <v>0.28000000000000003</v>
      </c>
      <c r="G571" s="66">
        <v>0.27</v>
      </c>
      <c r="H571" s="67">
        <f t="shared" si="210"/>
        <v>0.13500000000000001</v>
      </c>
      <c r="I571" s="65">
        <f t="shared" si="211"/>
        <v>1.55</v>
      </c>
      <c r="J571" s="68">
        <f t="shared" si="212"/>
        <v>1.82</v>
      </c>
    </row>
    <row r="572" spans="1:17" ht="13" customHeight="1" x14ac:dyDescent="0.2">
      <c r="A572" s="495"/>
      <c r="B572" s="499"/>
      <c r="C572" s="63">
        <f t="shared" si="209"/>
        <v>13</v>
      </c>
      <c r="D572" s="64">
        <v>15</v>
      </c>
      <c r="E572" s="65">
        <v>2.2000000000000002</v>
      </c>
      <c r="F572" s="65">
        <v>0.28000000000000003</v>
      </c>
      <c r="G572" s="66">
        <v>0.27</v>
      </c>
      <c r="H572" s="67">
        <f t="shared" si="210"/>
        <v>0.13500000000000001</v>
      </c>
      <c r="I572" s="65">
        <f t="shared" si="211"/>
        <v>1.6500000000000001</v>
      </c>
      <c r="J572" s="68">
        <f t="shared" si="212"/>
        <v>1.9200000000000002</v>
      </c>
    </row>
    <row r="573" spans="1:17" ht="13" customHeight="1" x14ac:dyDescent="0.2">
      <c r="A573" s="495"/>
      <c r="B573" s="499"/>
      <c r="C573" s="63">
        <f t="shared" si="209"/>
        <v>15</v>
      </c>
      <c r="D573" s="64">
        <v>17</v>
      </c>
      <c r="E573" s="65">
        <v>2.2999999999999998</v>
      </c>
      <c r="F573" s="65">
        <v>0.28000000000000003</v>
      </c>
      <c r="G573" s="66">
        <v>0.27</v>
      </c>
      <c r="H573" s="67">
        <f t="shared" si="210"/>
        <v>0.13500000000000001</v>
      </c>
      <c r="I573" s="65">
        <f t="shared" si="211"/>
        <v>1.7499999999999998</v>
      </c>
      <c r="J573" s="68">
        <f t="shared" si="212"/>
        <v>2.0199999999999996</v>
      </c>
    </row>
    <row r="574" spans="1:17" ht="13" customHeight="1" thickBot="1" x14ac:dyDescent="0.25">
      <c r="A574" s="496"/>
      <c r="B574" s="500"/>
      <c r="C574" s="69">
        <f t="shared" si="209"/>
        <v>17</v>
      </c>
      <c r="D574" s="70">
        <v>25</v>
      </c>
      <c r="E574" s="71">
        <v>2.35</v>
      </c>
      <c r="F574" s="71">
        <v>0.28000000000000003</v>
      </c>
      <c r="G574" s="72">
        <v>0.27</v>
      </c>
      <c r="H574" s="73">
        <f t="shared" si="210"/>
        <v>0.13500000000000001</v>
      </c>
      <c r="I574" s="71">
        <f t="shared" si="211"/>
        <v>1.8</v>
      </c>
      <c r="J574" s="74">
        <f t="shared" si="212"/>
        <v>2.0700000000000003</v>
      </c>
    </row>
    <row r="575" spans="1:17" ht="13" customHeight="1" x14ac:dyDescent="0.2">
      <c r="A575" s="493" t="s">
        <v>196</v>
      </c>
      <c r="B575" s="497" t="s">
        <v>93</v>
      </c>
      <c r="C575" s="57" t="str">
        <f t="shared" si="209"/>
        <v/>
      </c>
      <c r="D575" s="58">
        <v>6</v>
      </c>
      <c r="E575" s="59">
        <v>1.75</v>
      </c>
      <c r="F575" s="59">
        <v>0.28000000000000003</v>
      </c>
      <c r="G575" s="60">
        <v>0.27</v>
      </c>
      <c r="H575" s="61">
        <f t="shared" si="210"/>
        <v>0.13500000000000001</v>
      </c>
      <c r="I575" s="59">
        <f t="shared" si="211"/>
        <v>1.2</v>
      </c>
      <c r="J575" s="62">
        <f t="shared" si="212"/>
        <v>1.47</v>
      </c>
    </row>
    <row r="576" spans="1:17" ht="13" customHeight="1" x14ac:dyDescent="0.2">
      <c r="A576" s="494"/>
      <c r="B576" s="498"/>
      <c r="C576" s="63">
        <f t="shared" si="209"/>
        <v>6</v>
      </c>
      <c r="D576" s="64">
        <v>7</v>
      </c>
      <c r="E576" s="65">
        <v>1.8</v>
      </c>
      <c r="F576" s="65">
        <v>0.28000000000000003</v>
      </c>
      <c r="G576" s="66">
        <v>0.27</v>
      </c>
      <c r="H576" s="67">
        <f t="shared" si="210"/>
        <v>0.13500000000000001</v>
      </c>
      <c r="I576" s="65">
        <f t="shared" si="211"/>
        <v>1.25</v>
      </c>
      <c r="J576" s="68">
        <f t="shared" si="212"/>
        <v>1.52</v>
      </c>
    </row>
    <row r="577" spans="1:17" ht="13" customHeight="1" x14ac:dyDescent="0.2">
      <c r="A577" s="495"/>
      <c r="B577" s="499"/>
      <c r="C577" s="63">
        <f t="shared" ref="C577:C582" si="213">IF(D576=25,"",D576)</f>
        <v>7</v>
      </c>
      <c r="D577" s="64">
        <v>8</v>
      </c>
      <c r="E577" s="65">
        <v>1.9</v>
      </c>
      <c r="F577" s="65">
        <v>0.28000000000000003</v>
      </c>
      <c r="G577" s="66">
        <v>0.27</v>
      </c>
      <c r="H577" s="67">
        <f t="shared" ref="H577:H586" si="214">G577/2</f>
        <v>0.13500000000000001</v>
      </c>
      <c r="I577" s="65">
        <f t="shared" ref="I577:I586" si="215">E577-(F577+G577)</f>
        <v>1.3499999999999999</v>
      </c>
      <c r="J577" s="68">
        <f t="shared" ref="J577:J586" si="216">E577-F577</f>
        <v>1.6199999999999999</v>
      </c>
      <c r="K577" s="90"/>
      <c r="L577" s="91"/>
      <c r="M577" s="92"/>
      <c r="N577" s="93"/>
      <c r="O577" s="94"/>
      <c r="P577" s="92"/>
      <c r="Q577" s="93"/>
    </row>
    <row r="578" spans="1:17" ht="13" customHeight="1" x14ac:dyDescent="0.2">
      <c r="A578" s="495"/>
      <c r="B578" s="499"/>
      <c r="C578" s="63">
        <f t="shared" si="213"/>
        <v>8</v>
      </c>
      <c r="D578" s="64">
        <v>10</v>
      </c>
      <c r="E578" s="65">
        <v>2</v>
      </c>
      <c r="F578" s="65">
        <v>0.28000000000000003</v>
      </c>
      <c r="G578" s="66">
        <v>0.27</v>
      </c>
      <c r="H578" s="67">
        <f t="shared" si="214"/>
        <v>0.13500000000000001</v>
      </c>
      <c r="I578" s="65">
        <f t="shared" si="215"/>
        <v>1.45</v>
      </c>
      <c r="J578" s="68">
        <f t="shared" si="216"/>
        <v>1.72</v>
      </c>
    </row>
    <row r="579" spans="1:17" ht="13" customHeight="1" x14ac:dyDescent="0.2">
      <c r="A579" s="495"/>
      <c r="B579" s="499"/>
      <c r="C579" s="63">
        <f t="shared" si="213"/>
        <v>10</v>
      </c>
      <c r="D579" s="64">
        <v>12</v>
      </c>
      <c r="E579" s="65">
        <v>2.1</v>
      </c>
      <c r="F579" s="65">
        <v>0.28000000000000003</v>
      </c>
      <c r="G579" s="66">
        <v>0.27</v>
      </c>
      <c r="H579" s="67">
        <f t="shared" si="214"/>
        <v>0.13500000000000001</v>
      </c>
      <c r="I579" s="65">
        <f t="shared" si="215"/>
        <v>1.55</v>
      </c>
      <c r="J579" s="68">
        <f t="shared" si="216"/>
        <v>1.82</v>
      </c>
    </row>
    <row r="580" spans="1:17" ht="13" customHeight="1" x14ac:dyDescent="0.2">
      <c r="A580" s="495"/>
      <c r="B580" s="499"/>
      <c r="C580" s="63">
        <f t="shared" si="213"/>
        <v>12</v>
      </c>
      <c r="D580" s="64">
        <v>14</v>
      </c>
      <c r="E580" s="65">
        <v>2.2000000000000002</v>
      </c>
      <c r="F580" s="65">
        <v>0.28000000000000003</v>
      </c>
      <c r="G580" s="66">
        <v>0.27</v>
      </c>
      <c r="H580" s="67">
        <f t="shared" si="214"/>
        <v>0.13500000000000001</v>
      </c>
      <c r="I580" s="65">
        <f t="shared" si="215"/>
        <v>1.6500000000000001</v>
      </c>
      <c r="J580" s="68">
        <f t="shared" si="216"/>
        <v>1.9200000000000002</v>
      </c>
    </row>
    <row r="581" spans="1:17" ht="13" customHeight="1" x14ac:dyDescent="0.2">
      <c r="A581" s="495"/>
      <c r="B581" s="499"/>
      <c r="C581" s="63">
        <f t="shared" si="213"/>
        <v>14</v>
      </c>
      <c r="D581" s="64">
        <v>17</v>
      </c>
      <c r="E581" s="65">
        <v>2.2999999999999998</v>
      </c>
      <c r="F581" s="65">
        <v>0.28000000000000003</v>
      </c>
      <c r="G581" s="66">
        <v>0.27</v>
      </c>
      <c r="H581" s="67">
        <f t="shared" si="214"/>
        <v>0.13500000000000001</v>
      </c>
      <c r="I581" s="65">
        <f t="shared" si="215"/>
        <v>1.7499999999999998</v>
      </c>
      <c r="J581" s="68">
        <f t="shared" si="216"/>
        <v>2.0199999999999996</v>
      </c>
    </row>
    <row r="582" spans="1:17" ht="13" customHeight="1" thickBot="1" x14ac:dyDescent="0.25">
      <c r="A582" s="496"/>
      <c r="B582" s="500"/>
      <c r="C582" s="69">
        <f t="shared" si="213"/>
        <v>17</v>
      </c>
      <c r="D582" s="70">
        <v>25</v>
      </c>
      <c r="E582" s="71">
        <v>2.35</v>
      </c>
      <c r="F582" s="71">
        <v>0.28000000000000003</v>
      </c>
      <c r="G582" s="72">
        <v>0.27</v>
      </c>
      <c r="H582" s="73">
        <f t="shared" si="214"/>
        <v>0.13500000000000001</v>
      </c>
      <c r="I582" s="71">
        <f t="shared" si="215"/>
        <v>1.8</v>
      </c>
      <c r="J582" s="74">
        <f t="shared" si="216"/>
        <v>2.0700000000000003</v>
      </c>
    </row>
    <row r="583" spans="1:17" ht="13" customHeight="1" x14ac:dyDescent="0.2">
      <c r="A583" s="493" t="s">
        <v>36</v>
      </c>
      <c r="B583" s="497" t="s">
        <v>29</v>
      </c>
      <c r="C583" s="57"/>
      <c r="D583" s="95">
        <v>8</v>
      </c>
      <c r="E583" s="59">
        <v>2.0499999999999998</v>
      </c>
      <c r="F583" s="59">
        <v>0.25</v>
      </c>
      <c r="G583" s="60">
        <v>0.25</v>
      </c>
      <c r="H583" s="61">
        <f t="shared" si="214"/>
        <v>0.125</v>
      </c>
      <c r="I583" s="59">
        <f t="shared" si="215"/>
        <v>1.5499999999999998</v>
      </c>
      <c r="J583" s="62">
        <f t="shared" si="216"/>
        <v>1.7999999999999998</v>
      </c>
    </row>
    <row r="584" spans="1:17" ht="13" customHeight="1" x14ac:dyDescent="0.2">
      <c r="A584" s="495"/>
      <c r="B584" s="499"/>
      <c r="C584" s="63">
        <f t="shared" ref="C584:C593" si="217">IF(D583=25,"",D583)</f>
        <v>8</v>
      </c>
      <c r="D584" s="96">
        <v>10</v>
      </c>
      <c r="E584" s="65">
        <v>2.15</v>
      </c>
      <c r="F584" s="65">
        <v>0.25</v>
      </c>
      <c r="G584" s="66">
        <v>0.25</v>
      </c>
      <c r="H584" s="67">
        <f t="shared" si="214"/>
        <v>0.125</v>
      </c>
      <c r="I584" s="65">
        <f t="shared" si="215"/>
        <v>1.65</v>
      </c>
      <c r="J584" s="68">
        <f t="shared" si="216"/>
        <v>1.9</v>
      </c>
    </row>
    <row r="585" spans="1:17" ht="13" customHeight="1" x14ac:dyDescent="0.2">
      <c r="A585" s="495"/>
      <c r="B585" s="499"/>
      <c r="C585" s="63">
        <f t="shared" si="217"/>
        <v>10</v>
      </c>
      <c r="D585" s="96">
        <v>12</v>
      </c>
      <c r="E585" s="65">
        <v>2.25</v>
      </c>
      <c r="F585" s="65">
        <v>0.25</v>
      </c>
      <c r="G585" s="66">
        <v>0.25</v>
      </c>
      <c r="H585" s="67">
        <f t="shared" si="214"/>
        <v>0.125</v>
      </c>
      <c r="I585" s="65">
        <f t="shared" si="215"/>
        <v>1.75</v>
      </c>
      <c r="J585" s="68">
        <f t="shared" si="216"/>
        <v>2</v>
      </c>
    </row>
    <row r="586" spans="1:17" ht="13" customHeight="1" x14ac:dyDescent="0.2">
      <c r="A586" s="495"/>
      <c r="B586" s="499"/>
      <c r="C586" s="63">
        <f t="shared" si="217"/>
        <v>12</v>
      </c>
      <c r="D586" s="96">
        <v>14</v>
      </c>
      <c r="E586" s="65">
        <v>2.35</v>
      </c>
      <c r="F586" s="65">
        <v>0.25</v>
      </c>
      <c r="G586" s="66">
        <v>0.25</v>
      </c>
      <c r="H586" s="67">
        <f t="shared" si="214"/>
        <v>0.125</v>
      </c>
      <c r="I586" s="65">
        <f t="shared" si="215"/>
        <v>1.85</v>
      </c>
      <c r="J586" s="68">
        <f t="shared" si="216"/>
        <v>2.1</v>
      </c>
    </row>
    <row r="587" spans="1:17" ht="13" customHeight="1" x14ac:dyDescent="0.2">
      <c r="A587" s="495"/>
      <c r="B587" s="499"/>
      <c r="C587" s="63">
        <f t="shared" si="217"/>
        <v>14</v>
      </c>
      <c r="D587" s="96">
        <v>17</v>
      </c>
      <c r="E587" s="65">
        <v>2.4500000000000002</v>
      </c>
      <c r="F587" s="65">
        <v>0.25</v>
      </c>
      <c r="G587" s="66">
        <v>0.25</v>
      </c>
      <c r="H587" s="67">
        <f t="shared" ref="H587:H596" si="218">G587/2</f>
        <v>0.125</v>
      </c>
      <c r="I587" s="65">
        <f t="shared" ref="I587:I596" si="219">E587-(F587+G587)</f>
        <v>1.9500000000000002</v>
      </c>
      <c r="J587" s="68">
        <f t="shared" ref="J587:J596" si="220">E587-F587</f>
        <v>2.2000000000000002</v>
      </c>
    </row>
    <row r="588" spans="1:17" ht="13" customHeight="1" thickBot="1" x14ac:dyDescent="0.25">
      <c r="A588" s="496"/>
      <c r="B588" s="500"/>
      <c r="C588" s="69">
        <f t="shared" si="217"/>
        <v>17</v>
      </c>
      <c r="D588" s="97">
        <v>25</v>
      </c>
      <c r="E588" s="71">
        <v>2.5</v>
      </c>
      <c r="F588" s="71">
        <v>0.25</v>
      </c>
      <c r="G588" s="72">
        <v>0.25</v>
      </c>
      <c r="H588" s="73">
        <f t="shared" si="218"/>
        <v>0.125</v>
      </c>
      <c r="I588" s="71">
        <f t="shared" si="219"/>
        <v>2</v>
      </c>
      <c r="J588" s="74">
        <f t="shared" si="220"/>
        <v>2.25</v>
      </c>
    </row>
    <row r="589" spans="1:17" ht="13" customHeight="1" x14ac:dyDescent="0.2">
      <c r="A589" s="493" t="s">
        <v>280</v>
      </c>
      <c r="B589" s="497" t="s">
        <v>29</v>
      </c>
      <c r="C589" s="57" t="str">
        <f t="shared" si="217"/>
        <v/>
      </c>
      <c r="D589" s="95">
        <v>6</v>
      </c>
      <c r="E589" s="59">
        <v>2.15</v>
      </c>
      <c r="F589" s="59">
        <v>0.28000000000000003</v>
      </c>
      <c r="G589" s="60">
        <v>0.27</v>
      </c>
      <c r="H589" s="61">
        <f t="shared" si="218"/>
        <v>0.13500000000000001</v>
      </c>
      <c r="I589" s="59">
        <f t="shared" si="219"/>
        <v>1.5999999999999999</v>
      </c>
      <c r="J589" s="62">
        <f t="shared" si="220"/>
        <v>1.8699999999999999</v>
      </c>
    </row>
    <row r="590" spans="1:17" ht="13" customHeight="1" x14ac:dyDescent="0.2">
      <c r="A590" s="494"/>
      <c r="B590" s="498"/>
      <c r="C590" s="63">
        <f t="shared" si="217"/>
        <v>6</v>
      </c>
      <c r="D590" s="96">
        <v>7</v>
      </c>
      <c r="E590" s="65">
        <v>2.2000000000000002</v>
      </c>
      <c r="F590" s="65">
        <v>0.28000000000000003</v>
      </c>
      <c r="G590" s="66">
        <v>0.27</v>
      </c>
      <c r="H590" s="67">
        <f t="shared" si="218"/>
        <v>0.13500000000000001</v>
      </c>
      <c r="I590" s="65">
        <f t="shared" si="219"/>
        <v>1.6500000000000001</v>
      </c>
      <c r="J590" s="68">
        <f t="shared" si="220"/>
        <v>1.9200000000000002</v>
      </c>
    </row>
    <row r="591" spans="1:17" ht="13" customHeight="1" x14ac:dyDescent="0.2">
      <c r="A591" s="494"/>
      <c r="B591" s="498"/>
      <c r="C591" s="63">
        <f t="shared" si="217"/>
        <v>7</v>
      </c>
      <c r="D591" s="96">
        <v>8</v>
      </c>
      <c r="E591" s="65">
        <v>2.2999999999999998</v>
      </c>
      <c r="F591" s="65">
        <v>0.28000000000000003</v>
      </c>
      <c r="G591" s="66">
        <v>0.27</v>
      </c>
      <c r="H591" s="67">
        <f t="shared" si="218"/>
        <v>0.13500000000000001</v>
      </c>
      <c r="I591" s="65">
        <f t="shared" si="219"/>
        <v>1.7499999999999998</v>
      </c>
      <c r="J591" s="68">
        <f t="shared" si="220"/>
        <v>2.0199999999999996</v>
      </c>
    </row>
    <row r="592" spans="1:17" ht="13" customHeight="1" x14ac:dyDescent="0.2">
      <c r="A592" s="495"/>
      <c r="B592" s="499"/>
      <c r="C592" s="63">
        <f t="shared" si="217"/>
        <v>8</v>
      </c>
      <c r="D592" s="96">
        <v>10</v>
      </c>
      <c r="E592" s="65">
        <v>2.4</v>
      </c>
      <c r="F592" s="65">
        <v>0.28000000000000003</v>
      </c>
      <c r="G592" s="66">
        <v>0.27</v>
      </c>
      <c r="H592" s="67">
        <f t="shared" si="218"/>
        <v>0.13500000000000001</v>
      </c>
      <c r="I592" s="65">
        <f t="shared" si="219"/>
        <v>1.8499999999999999</v>
      </c>
      <c r="J592" s="68">
        <f t="shared" si="220"/>
        <v>2.12</v>
      </c>
    </row>
    <row r="593" spans="1:10" ht="13" customHeight="1" x14ac:dyDescent="0.2">
      <c r="A593" s="495"/>
      <c r="B593" s="499"/>
      <c r="C593" s="63">
        <f t="shared" si="217"/>
        <v>10</v>
      </c>
      <c r="D593" s="96">
        <v>12</v>
      </c>
      <c r="E593" s="65">
        <v>2.5</v>
      </c>
      <c r="F593" s="65">
        <v>0.28000000000000003</v>
      </c>
      <c r="G593" s="66">
        <v>0.27</v>
      </c>
      <c r="H593" s="67">
        <f t="shared" si="218"/>
        <v>0.13500000000000001</v>
      </c>
      <c r="I593" s="65">
        <f t="shared" si="219"/>
        <v>1.95</v>
      </c>
      <c r="J593" s="68">
        <f t="shared" si="220"/>
        <v>2.2199999999999998</v>
      </c>
    </row>
    <row r="594" spans="1:10" ht="13" customHeight="1" thickBot="1" x14ac:dyDescent="0.25">
      <c r="A594" s="496"/>
      <c r="B594" s="500"/>
      <c r="C594" s="69">
        <f t="shared" ref="C594:C608" si="221">IF(D593=25,"",D593)</f>
        <v>12</v>
      </c>
      <c r="D594" s="97">
        <v>25</v>
      </c>
      <c r="E594" s="71">
        <v>2.5499999999999998</v>
      </c>
      <c r="F594" s="71">
        <v>0.28000000000000003</v>
      </c>
      <c r="G594" s="72">
        <v>0.27</v>
      </c>
      <c r="H594" s="73">
        <f t="shared" si="218"/>
        <v>0.13500000000000001</v>
      </c>
      <c r="I594" s="71">
        <f t="shared" si="219"/>
        <v>1.9999999999999998</v>
      </c>
      <c r="J594" s="74">
        <f t="shared" si="220"/>
        <v>2.2699999999999996</v>
      </c>
    </row>
    <row r="595" spans="1:10" ht="12.75" customHeight="1" x14ac:dyDescent="0.2">
      <c r="A595" s="493" t="s">
        <v>145</v>
      </c>
      <c r="B595" s="497" t="s">
        <v>29</v>
      </c>
      <c r="C595" s="57" t="str">
        <f t="shared" si="221"/>
        <v/>
      </c>
      <c r="D595" s="95">
        <v>7</v>
      </c>
      <c r="E595" s="59">
        <v>2.1</v>
      </c>
      <c r="F595" s="59">
        <v>0.28000000000000003</v>
      </c>
      <c r="G595" s="60">
        <v>0.27</v>
      </c>
      <c r="H595" s="61">
        <f t="shared" si="218"/>
        <v>0.13500000000000001</v>
      </c>
      <c r="I595" s="59">
        <f t="shared" si="219"/>
        <v>1.55</v>
      </c>
      <c r="J595" s="62">
        <f t="shared" si="220"/>
        <v>1.82</v>
      </c>
    </row>
    <row r="596" spans="1:10" ht="13" customHeight="1" x14ac:dyDescent="0.2">
      <c r="A596" s="494"/>
      <c r="B596" s="498"/>
      <c r="C596" s="63">
        <f t="shared" si="221"/>
        <v>7</v>
      </c>
      <c r="D596" s="96">
        <v>8</v>
      </c>
      <c r="E596" s="65">
        <v>2.2000000000000002</v>
      </c>
      <c r="F596" s="65">
        <v>0.28000000000000003</v>
      </c>
      <c r="G596" s="66">
        <v>0.27</v>
      </c>
      <c r="H596" s="67">
        <f t="shared" si="218"/>
        <v>0.13500000000000001</v>
      </c>
      <c r="I596" s="65">
        <f t="shared" si="219"/>
        <v>1.6500000000000001</v>
      </c>
      <c r="J596" s="68">
        <f t="shared" si="220"/>
        <v>1.9200000000000002</v>
      </c>
    </row>
    <row r="597" spans="1:10" ht="13" customHeight="1" x14ac:dyDescent="0.2">
      <c r="A597" s="494"/>
      <c r="B597" s="498"/>
      <c r="C597" s="63">
        <f t="shared" si="221"/>
        <v>8</v>
      </c>
      <c r="D597" s="96">
        <v>10</v>
      </c>
      <c r="E597" s="65">
        <v>2.2999999999999998</v>
      </c>
      <c r="F597" s="65">
        <v>0.28000000000000003</v>
      </c>
      <c r="G597" s="66">
        <v>0.27</v>
      </c>
      <c r="H597" s="67">
        <f t="shared" ref="H597:H608" si="222">G597/2</f>
        <v>0.13500000000000001</v>
      </c>
      <c r="I597" s="65">
        <f t="shared" ref="I597:I608" si="223">E597-(F597+G597)</f>
        <v>1.7499999999999998</v>
      </c>
      <c r="J597" s="68">
        <f t="shared" ref="J597:J608" si="224">E597-F597</f>
        <v>2.0199999999999996</v>
      </c>
    </row>
    <row r="598" spans="1:10" ht="13" customHeight="1" x14ac:dyDescent="0.2">
      <c r="A598" s="495"/>
      <c r="B598" s="499"/>
      <c r="C598" s="63">
        <f t="shared" si="221"/>
        <v>10</v>
      </c>
      <c r="D598" s="96">
        <v>12</v>
      </c>
      <c r="E598" s="65">
        <v>2.4</v>
      </c>
      <c r="F598" s="65">
        <v>0.28000000000000003</v>
      </c>
      <c r="G598" s="66">
        <v>0.27</v>
      </c>
      <c r="H598" s="67">
        <f t="shared" si="222"/>
        <v>0.13500000000000001</v>
      </c>
      <c r="I598" s="65">
        <f t="shared" si="223"/>
        <v>1.8499999999999999</v>
      </c>
      <c r="J598" s="68">
        <f t="shared" si="224"/>
        <v>2.12</v>
      </c>
    </row>
    <row r="599" spans="1:10" ht="13" customHeight="1" x14ac:dyDescent="0.2">
      <c r="A599" s="495"/>
      <c r="B599" s="499"/>
      <c r="C599" s="63">
        <f t="shared" si="221"/>
        <v>12</v>
      </c>
      <c r="D599" s="96">
        <v>14</v>
      </c>
      <c r="E599" s="65">
        <v>2.5</v>
      </c>
      <c r="F599" s="65">
        <v>0.28000000000000003</v>
      </c>
      <c r="G599" s="66">
        <v>0.27</v>
      </c>
      <c r="H599" s="67">
        <f t="shared" si="222"/>
        <v>0.13500000000000001</v>
      </c>
      <c r="I599" s="65">
        <f t="shared" si="223"/>
        <v>1.95</v>
      </c>
      <c r="J599" s="68">
        <f t="shared" si="224"/>
        <v>2.2199999999999998</v>
      </c>
    </row>
    <row r="600" spans="1:10" ht="13" customHeight="1" thickBot="1" x14ac:dyDescent="0.25">
      <c r="A600" s="496"/>
      <c r="B600" s="500"/>
      <c r="C600" s="69">
        <f t="shared" si="221"/>
        <v>14</v>
      </c>
      <c r="D600" s="97">
        <v>25</v>
      </c>
      <c r="E600" s="71">
        <v>2.5499999999999998</v>
      </c>
      <c r="F600" s="71">
        <v>0.28000000000000003</v>
      </c>
      <c r="G600" s="72">
        <v>0.27</v>
      </c>
      <c r="H600" s="73">
        <f t="shared" si="222"/>
        <v>0.13500000000000001</v>
      </c>
      <c r="I600" s="71">
        <f t="shared" si="223"/>
        <v>1.9999999999999998</v>
      </c>
      <c r="J600" s="74">
        <f t="shared" si="224"/>
        <v>2.2699999999999996</v>
      </c>
    </row>
    <row r="601" spans="1:10" ht="13" customHeight="1" x14ac:dyDescent="0.2">
      <c r="A601" s="493" t="s">
        <v>174</v>
      </c>
      <c r="B601" s="497" t="s">
        <v>29</v>
      </c>
      <c r="C601" s="57" t="str">
        <f t="shared" si="221"/>
        <v/>
      </c>
      <c r="D601" s="95">
        <v>8</v>
      </c>
      <c r="E601" s="59">
        <v>2.4</v>
      </c>
      <c r="F601" s="59">
        <v>0.33</v>
      </c>
      <c r="G601" s="60">
        <v>0.32</v>
      </c>
      <c r="H601" s="61">
        <f t="shared" si="222"/>
        <v>0.16</v>
      </c>
      <c r="I601" s="59">
        <f t="shared" si="223"/>
        <v>1.75</v>
      </c>
      <c r="J601" s="62">
        <f t="shared" si="224"/>
        <v>2.0699999999999998</v>
      </c>
    </row>
    <row r="602" spans="1:10" ht="13" customHeight="1" x14ac:dyDescent="0.2">
      <c r="A602" s="494"/>
      <c r="B602" s="498"/>
      <c r="C602" s="63">
        <f t="shared" si="221"/>
        <v>8</v>
      </c>
      <c r="D602" s="96">
        <v>10</v>
      </c>
      <c r="E602" s="65">
        <v>2.5</v>
      </c>
      <c r="F602" s="65">
        <v>0.33</v>
      </c>
      <c r="G602" s="66">
        <v>0.32</v>
      </c>
      <c r="H602" s="67">
        <f t="shared" si="222"/>
        <v>0.16</v>
      </c>
      <c r="I602" s="65">
        <f t="shared" si="223"/>
        <v>1.85</v>
      </c>
      <c r="J602" s="68">
        <f t="shared" si="224"/>
        <v>2.17</v>
      </c>
    </row>
    <row r="603" spans="1:10" ht="13" customHeight="1" x14ac:dyDescent="0.2">
      <c r="A603" s="494"/>
      <c r="B603" s="498"/>
      <c r="C603" s="63">
        <f t="shared" si="221"/>
        <v>10</v>
      </c>
      <c r="D603" s="96">
        <v>12</v>
      </c>
      <c r="E603" s="65">
        <v>2.6</v>
      </c>
      <c r="F603" s="65">
        <v>0.33</v>
      </c>
      <c r="G603" s="66">
        <v>0.32</v>
      </c>
      <c r="H603" s="67">
        <f t="shared" si="222"/>
        <v>0.16</v>
      </c>
      <c r="I603" s="65">
        <f t="shared" si="223"/>
        <v>1.9500000000000002</v>
      </c>
      <c r="J603" s="68">
        <f t="shared" si="224"/>
        <v>2.27</v>
      </c>
    </row>
    <row r="604" spans="1:10" ht="13" customHeight="1" thickBot="1" x14ac:dyDescent="0.25">
      <c r="A604" s="496"/>
      <c r="B604" s="500"/>
      <c r="C604" s="69">
        <f t="shared" si="221"/>
        <v>12</v>
      </c>
      <c r="D604" s="97">
        <v>25</v>
      </c>
      <c r="E604" s="71">
        <v>2.65</v>
      </c>
      <c r="F604" s="71">
        <v>0.33</v>
      </c>
      <c r="G604" s="72">
        <v>0.32</v>
      </c>
      <c r="H604" s="73">
        <f t="shared" si="222"/>
        <v>0.16</v>
      </c>
      <c r="I604" s="71">
        <f t="shared" si="223"/>
        <v>2</v>
      </c>
      <c r="J604" s="74">
        <f t="shared" si="224"/>
        <v>2.3199999999999998</v>
      </c>
    </row>
    <row r="605" spans="1:10" ht="13" customHeight="1" x14ac:dyDescent="0.2">
      <c r="A605" s="493" t="s">
        <v>64</v>
      </c>
      <c r="B605" s="497" t="s">
        <v>29</v>
      </c>
      <c r="C605" s="57" t="str">
        <f t="shared" si="221"/>
        <v/>
      </c>
      <c r="D605" s="95">
        <v>7</v>
      </c>
      <c r="E605" s="59">
        <v>2.15</v>
      </c>
      <c r="F605" s="59">
        <v>0.28000000000000003</v>
      </c>
      <c r="G605" s="60">
        <v>0.27</v>
      </c>
      <c r="H605" s="61">
        <f t="shared" si="222"/>
        <v>0.13500000000000001</v>
      </c>
      <c r="I605" s="59">
        <f t="shared" si="223"/>
        <v>1.5999999999999999</v>
      </c>
      <c r="J605" s="62">
        <f t="shared" si="224"/>
        <v>1.8699999999999999</v>
      </c>
    </row>
    <row r="606" spans="1:10" ht="13" customHeight="1" x14ac:dyDescent="0.2">
      <c r="A606" s="494"/>
      <c r="B606" s="498"/>
      <c r="C606" s="63">
        <f t="shared" si="221"/>
        <v>7</v>
      </c>
      <c r="D606" s="96">
        <v>9</v>
      </c>
      <c r="E606" s="65">
        <v>2.2000000000000002</v>
      </c>
      <c r="F606" s="65">
        <v>0.28000000000000003</v>
      </c>
      <c r="G606" s="66">
        <v>0.27</v>
      </c>
      <c r="H606" s="67">
        <f t="shared" si="222"/>
        <v>0.13500000000000001</v>
      </c>
      <c r="I606" s="65">
        <f t="shared" si="223"/>
        <v>1.6500000000000001</v>
      </c>
      <c r="J606" s="68">
        <f t="shared" si="224"/>
        <v>1.9200000000000002</v>
      </c>
    </row>
    <row r="607" spans="1:10" ht="13" customHeight="1" x14ac:dyDescent="0.2">
      <c r="A607" s="494"/>
      <c r="B607" s="498"/>
      <c r="C607" s="63">
        <f t="shared" si="221"/>
        <v>9</v>
      </c>
      <c r="D607" s="96">
        <v>10</v>
      </c>
      <c r="E607" s="65">
        <v>2.2999999999999998</v>
      </c>
      <c r="F607" s="65">
        <v>0.28000000000000003</v>
      </c>
      <c r="G607" s="66">
        <v>0.27</v>
      </c>
      <c r="H607" s="67">
        <f t="shared" si="222"/>
        <v>0.13500000000000001</v>
      </c>
      <c r="I607" s="65">
        <f t="shared" si="223"/>
        <v>1.7499999999999998</v>
      </c>
      <c r="J607" s="68">
        <f t="shared" si="224"/>
        <v>2.0199999999999996</v>
      </c>
    </row>
    <row r="608" spans="1:10" ht="13" customHeight="1" x14ac:dyDescent="0.2">
      <c r="A608" s="495"/>
      <c r="B608" s="499"/>
      <c r="C608" s="63">
        <f t="shared" si="221"/>
        <v>10</v>
      </c>
      <c r="D608" s="96">
        <v>12</v>
      </c>
      <c r="E608" s="65">
        <v>2.4</v>
      </c>
      <c r="F608" s="65">
        <v>0.28000000000000003</v>
      </c>
      <c r="G608" s="66">
        <v>0.27</v>
      </c>
      <c r="H608" s="67">
        <f t="shared" si="222"/>
        <v>0.13500000000000001</v>
      </c>
      <c r="I608" s="65">
        <f t="shared" si="223"/>
        <v>1.8499999999999999</v>
      </c>
      <c r="J608" s="68">
        <f t="shared" si="224"/>
        <v>2.12</v>
      </c>
    </row>
    <row r="609" spans="1:10" ht="13" customHeight="1" x14ac:dyDescent="0.2">
      <c r="A609" s="495"/>
      <c r="B609" s="499"/>
      <c r="C609" s="63">
        <f t="shared" ref="C609:C618" si="225">IF(D608=25,"",D608)</f>
        <v>12</v>
      </c>
      <c r="D609" s="96">
        <v>14</v>
      </c>
      <c r="E609" s="65">
        <v>2.5</v>
      </c>
      <c r="F609" s="65">
        <v>0.28000000000000003</v>
      </c>
      <c r="G609" s="66">
        <v>0.27</v>
      </c>
      <c r="H609" s="67">
        <f t="shared" ref="H609:H618" si="226">G609/2</f>
        <v>0.13500000000000001</v>
      </c>
      <c r="I609" s="65">
        <f t="shared" ref="I609:I618" si="227">E609-(F609+G609)</f>
        <v>1.95</v>
      </c>
      <c r="J609" s="68">
        <f t="shared" ref="J609:J618" si="228">E609-F609</f>
        <v>2.2199999999999998</v>
      </c>
    </row>
    <row r="610" spans="1:10" ht="13" customHeight="1" thickBot="1" x14ac:dyDescent="0.25">
      <c r="A610" s="496"/>
      <c r="B610" s="500"/>
      <c r="C610" s="69">
        <f t="shared" si="225"/>
        <v>14</v>
      </c>
      <c r="D610" s="97">
        <v>25</v>
      </c>
      <c r="E610" s="71">
        <v>2.5499999999999998</v>
      </c>
      <c r="F610" s="71">
        <v>0.28000000000000003</v>
      </c>
      <c r="G610" s="72">
        <v>0.27</v>
      </c>
      <c r="H610" s="73">
        <f t="shared" si="226"/>
        <v>0.13500000000000001</v>
      </c>
      <c r="I610" s="71">
        <f t="shared" si="227"/>
        <v>1.9999999999999998</v>
      </c>
      <c r="J610" s="74">
        <f t="shared" si="228"/>
        <v>2.2699999999999996</v>
      </c>
    </row>
    <row r="611" spans="1:10" ht="13" customHeight="1" x14ac:dyDescent="0.2">
      <c r="A611" s="493" t="s">
        <v>99</v>
      </c>
      <c r="B611" s="497" t="s">
        <v>29</v>
      </c>
      <c r="C611" s="57" t="str">
        <f t="shared" si="225"/>
        <v/>
      </c>
      <c r="D611" s="95">
        <v>7</v>
      </c>
      <c r="E611" s="59">
        <v>1.95</v>
      </c>
      <c r="F611" s="59">
        <v>0.28000000000000003</v>
      </c>
      <c r="G611" s="60">
        <v>0.27</v>
      </c>
      <c r="H611" s="61">
        <f t="shared" si="226"/>
        <v>0.13500000000000001</v>
      </c>
      <c r="I611" s="59">
        <f t="shared" si="227"/>
        <v>1.4</v>
      </c>
      <c r="J611" s="62">
        <f t="shared" si="228"/>
        <v>1.67</v>
      </c>
    </row>
    <row r="612" spans="1:10" ht="13" customHeight="1" x14ac:dyDescent="0.2">
      <c r="A612" s="494"/>
      <c r="B612" s="498"/>
      <c r="C612" s="63">
        <f t="shared" si="225"/>
        <v>7</v>
      </c>
      <c r="D612" s="96">
        <v>9</v>
      </c>
      <c r="E612" s="65">
        <v>2</v>
      </c>
      <c r="F612" s="65">
        <v>0.28000000000000003</v>
      </c>
      <c r="G612" s="66">
        <v>0.27</v>
      </c>
      <c r="H612" s="67">
        <f t="shared" si="226"/>
        <v>0.13500000000000001</v>
      </c>
      <c r="I612" s="65">
        <f t="shared" si="227"/>
        <v>1.45</v>
      </c>
      <c r="J612" s="68">
        <f t="shared" si="228"/>
        <v>1.72</v>
      </c>
    </row>
    <row r="613" spans="1:10" ht="13" customHeight="1" x14ac:dyDescent="0.2">
      <c r="A613" s="494"/>
      <c r="B613" s="498"/>
      <c r="C613" s="63">
        <f t="shared" si="225"/>
        <v>9</v>
      </c>
      <c r="D613" s="96">
        <v>10</v>
      </c>
      <c r="E613" s="65">
        <v>2.1</v>
      </c>
      <c r="F613" s="65">
        <v>0.28000000000000003</v>
      </c>
      <c r="G613" s="66">
        <v>0.27</v>
      </c>
      <c r="H613" s="67">
        <f t="shared" si="226"/>
        <v>0.13500000000000001</v>
      </c>
      <c r="I613" s="65">
        <f t="shared" si="227"/>
        <v>1.55</v>
      </c>
      <c r="J613" s="68">
        <f t="shared" si="228"/>
        <v>1.82</v>
      </c>
    </row>
    <row r="614" spans="1:10" ht="13" customHeight="1" x14ac:dyDescent="0.2">
      <c r="A614" s="495"/>
      <c r="B614" s="499"/>
      <c r="C614" s="63">
        <f t="shared" si="225"/>
        <v>10</v>
      </c>
      <c r="D614" s="96">
        <v>12</v>
      </c>
      <c r="E614" s="65">
        <v>2.2000000000000002</v>
      </c>
      <c r="F614" s="65">
        <v>0.28000000000000003</v>
      </c>
      <c r="G614" s="66">
        <v>0.27</v>
      </c>
      <c r="H614" s="67">
        <f t="shared" si="226"/>
        <v>0.13500000000000001</v>
      </c>
      <c r="I614" s="65">
        <f t="shared" si="227"/>
        <v>1.6500000000000001</v>
      </c>
      <c r="J614" s="68">
        <f t="shared" si="228"/>
        <v>1.9200000000000002</v>
      </c>
    </row>
    <row r="615" spans="1:10" ht="13" customHeight="1" x14ac:dyDescent="0.2">
      <c r="A615" s="495"/>
      <c r="B615" s="499"/>
      <c r="C615" s="63">
        <f t="shared" si="225"/>
        <v>12</v>
      </c>
      <c r="D615" s="96">
        <v>14</v>
      </c>
      <c r="E615" s="65">
        <v>2.2999999999999998</v>
      </c>
      <c r="F615" s="65">
        <v>0.28000000000000003</v>
      </c>
      <c r="G615" s="66">
        <v>0.27</v>
      </c>
      <c r="H615" s="67">
        <f t="shared" si="226"/>
        <v>0.13500000000000001</v>
      </c>
      <c r="I615" s="65">
        <f t="shared" si="227"/>
        <v>1.7499999999999998</v>
      </c>
      <c r="J615" s="68">
        <f t="shared" si="228"/>
        <v>2.0199999999999996</v>
      </c>
    </row>
    <row r="616" spans="1:10" ht="13" customHeight="1" x14ac:dyDescent="0.2">
      <c r="A616" s="495"/>
      <c r="B616" s="499"/>
      <c r="C616" s="63">
        <f t="shared" si="225"/>
        <v>14</v>
      </c>
      <c r="D616" s="96">
        <v>17</v>
      </c>
      <c r="E616" s="65">
        <v>2.4</v>
      </c>
      <c r="F616" s="65">
        <v>0.28000000000000003</v>
      </c>
      <c r="G616" s="66">
        <v>0.27</v>
      </c>
      <c r="H616" s="67">
        <f t="shared" si="226"/>
        <v>0.13500000000000001</v>
      </c>
      <c r="I616" s="65">
        <f t="shared" si="227"/>
        <v>1.8499999999999999</v>
      </c>
      <c r="J616" s="68">
        <f t="shared" si="228"/>
        <v>2.12</v>
      </c>
    </row>
    <row r="617" spans="1:10" ht="13" customHeight="1" thickBot="1" x14ac:dyDescent="0.25">
      <c r="A617" s="496"/>
      <c r="B617" s="500"/>
      <c r="C617" s="69">
        <f t="shared" si="225"/>
        <v>17</v>
      </c>
      <c r="D617" s="97">
        <v>25</v>
      </c>
      <c r="E617" s="71">
        <v>2.4500000000000002</v>
      </c>
      <c r="F617" s="71">
        <v>0.28000000000000003</v>
      </c>
      <c r="G617" s="72">
        <v>0.27</v>
      </c>
      <c r="H617" s="73">
        <f t="shared" si="226"/>
        <v>0.13500000000000001</v>
      </c>
      <c r="I617" s="71">
        <f t="shared" si="227"/>
        <v>1.9000000000000001</v>
      </c>
      <c r="J617" s="74">
        <f t="shared" si="228"/>
        <v>2.17</v>
      </c>
    </row>
    <row r="618" spans="1:10" ht="13" customHeight="1" x14ac:dyDescent="0.2">
      <c r="A618" s="493" t="s">
        <v>81</v>
      </c>
      <c r="B618" s="497" t="s">
        <v>29</v>
      </c>
      <c r="C618" s="57" t="str">
        <f t="shared" si="225"/>
        <v/>
      </c>
      <c r="D618" s="95">
        <v>9</v>
      </c>
      <c r="E618" s="59">
        <v>2</v>
      </c>
      <c r="F618" s="59">
        <v>0.28000000000000003</v>
      </c>
      <c r="G618" s="60">
        <v>0.27</v>
      </c>
      <c r="H618" s="61">
        <f t="shared" si="226"/>
        <v>0.13500000000000001</v>
      </c>
      <c r="I618" s="59">
        <f t="shared" si="227"/>
        <v>1.45</v>
      </c>
      <c r="J618" s="62">
        <f t="shared" si="228"/>
        <v>1.72</v>
      </c>
    </row>
    <row r="619" spans="1:10" ht="13" customHeight="1" x14ac:dyDescent="0.2">
      <c r="A619" s="494"/>
      <c r="B619" s="498"/>
      <c r="C619" s="63">
        <f t="shared" ref="C619:C629" si="229">IF(D618=25,"",D618)</f>
        <v>9</v>
      </c>
      <c r="D619" s="96">
        <v>10</v>
      </c>
      <c r="E619" s="65">
        <v>2.1</v>
      </c>
      <c r="F619" s="65">
        <v>0.28000000000000003</v>
      </c>
      <c r="G619" s="66">
        <v>0.27</v>
      </c>
      <c r="H619" s="67">
        <f t="shared" ref="H619:H628" si="230">G619/2</f>
        <v>0.13500000000000001</v>
      </c>
      <c r="I619" s="65">
        <f t="shared" ref="I619:I628" si="231">E619-(F619+G619)</f>
        <v>1.55</v>
      </c>
      <c r="J619" s="68">
        <f t="shared" ref="J619:J628" si="232">E619-F619</f>
        <v>1.82</v>
      </c>
    </row>
    <row r="620" spans="1:10" ht="13" customHeight="1" x14ac:dyDescent="0.2">
      <c r="A620" s="495"/>
      <c r="B620" s="499"/>
      <c r="C620" s="63">
        <f t="shared" si="229"/>
        <v>10</v>
      </c>
      <c r="D620" s="96">
        <v>12</v>
      </c>
      <c r="E620" s="65">
        <v>2.2000000000000002</v>
      </c>
      <c r="F620" s="65">
        <v>0.28000000000000003</v>
      </c>
      <c r="G620" s="66">
        <v>0.27</v>
      </c>
      <c r="H620" s="67">
        <f t="shared" si="230"/>
        <v>0.13500000000000001</v>
      </c>
      <c r="I620" s="65">
        <f t="shared" si="231"/>
        <v>1.6500000000000001</v>
      </c>
      <c r="J620" s="68">
        <f t="shared" si="232"/>
        <v>1.9200000000000002</v>
      </c>
    </row>
    <row r="621" spans="1:10" ht="13" customHeight="1" x14ac:dyDescent="0.2">
      <c r="A621" s="495"/>
      <c r="B621" s="499"/>
      <c r="C621" s="63">
        <f t="shared" si="229"/>
        <v>12</v>
      </c>
      <c r="D621" s="96">
        <v>14</v>
      </c>
      <c r="E621" s="65">
        <v>2.2999999999999998</v>
      </c>
      <c r="F621" s="65">
        <v>0.28000000000000003</v>
      </c>
      <c r="G621" s="66">
        <v>0.27</v>
      </c>
      <c r="H621" s="67">
        <f t="shared" si="230"/>
        <v>0.13500000000000001</v>
      </c>
      <c r="I621" s="65">
        <f t="shared" si="231"/>
        <v>1.7499999999999998</v>
      </c>
      <c r="J621" s="68">
        <f t="shared" si="232"/>
        <v>2.0199999999999996</v>
      </c>
    </row>
    <row r="622" spans="1:10" ht="13" customHeight="1" x14ac:dyDescent="0.2">
      <c r="A622" s="495"/>
      <c r="B622" s="499"/>
      <c r="C622" s="63">
        <f t="shared" si="229"/>
        <v>14</v>
      </c>
      <c r="D622" s="96">
        <v>16</v>
      </c>
      <c r="E622" s="65">
        <v>2.4</v>
      </c>
      <c r="F622" s="65">
        <v>0.28000000000000003</v>
      </c>
      <c r="G622" s="66">
        <v>0.27</v>
      </c>
      <c r="H622" s="67">
        <f t="shared" si="230"/>
        <v>0.13500000000000001</v>
      </c>
      <c r="I622" s="65">
        <f t="shared" si="231"/>
        <v>1.8499999999999999</v>
      </c>
      <c r="J622" s="68">
        <f t="shared" si="232"/>
        <v>2.12</v>
      </c>
    </row>
    <row r="623" spans="1:10" ht="13" customHeight="1" thickBot="1" x14ac:dyDescent="0.25">
      <c r="A623" s="496"/>
      <c r="B623" s="500"/>
      <c r="C623" s="69">
        <f t="shared" si="229"/>
        <v>16</v>
      </c>
      <c r="D623" s="97">
        <v>25</v>
      </c>
      <c r="E623" s="71">
        <v>2.4500000000000002</v>
      </c>
      <c r="F623" s="71">
        <v>0.28000000000000003</v>
      </c>
      <c r="G623" s="72">
        <v>0.27</v>
      </c>
      <c r="H623" s="73">
        <f t="shared" si="230"/>
        <v>0.13500000000000001</v>
      </c>
      <c r="I623" s="71">
        <f t="shared" si="231"/>
        <v>1.9000000000000001</v>
      </c>
      <c r="J623" s="74">
        <f t="shared" si="232"/>
        <v>2.17</v>
      </c>
    </row>
    <row r="624" spans="1:10" ht="13" customHeight="1" x14ac:dyDescent="0.2">
      <c r="A624" s="493" t="s">
        <v>258</v>
      </c>
      <c r="B624" s="497" t="s">
        <v>29</v>
      </c>
      <c r="C624" s="57" t="str">
        <f t="shared" si="229"/>
        <v/>
      </c>
      <c r="D624" s="95">
        <v>7</v>
      </c>
      <c r="E624" s="59">
        <v>1.95</v>
      </c>
      <c r="F624" s="59">
        <v>0.28000000000000003</v>
      </c>
      <c r="G624" s="60">
        <v>0.27</v>
      </c>
      <c r="H624" s="61">
        <f t="shared" si="230"/>
        <v>0.13500000000000001</v>
      </c>
      <c r="I624" s="59">
        <f t="shared" si="231"/>
        <v>1.4</v>
      </c>
      <c r="J624" s="62">
        <f t="shared" si="232"/>
        <v>1.67</v>
      </c>
    </row>
    <row r="625" spans="1:10" ht="13" customHeight="1" x14ac:dyDescent="0.2">
      <c r="A625" s="494"/>
      <c r="B625" s="498"/>
      <c r="C625" s="63">
        <f t="shared" si="229"/>
        <v>7</v>
      </c>
      <c r="D625" s="96">
        <v>8</v>
      </c>
      <c r="E625" s="65">
        <v>2</v>
      </c>
      <c r="F625" s="65">
        <v>0.28000000000000003</v>
      </c>
      <c r="G625" s="66">
        <v>0.27</v>
      </c>
      <c r="H625" s="67">
        <f t="shared" si="230"/>
        <v>0.13500000000000001</v>
      </c>
      <c r="I625" s="65">
        <f t="shared" si="231"/>
        <v>1.45</v>
      </c>
      <c r="J625" s="68">
        <f t="shared" si="232"/>
        <v>1.72</v>
      </c>
    </row>
    <row r="626" spans="1:10" ht="13" customHeight="1" x14ac:dyDescent="0.2">
      <c r="A626" s="495"/>
      <c r="B626" s="499"/>
      <c r="C626" s="63">
        <f t="shared" si="229"/>
        <v>8</v>
      </c>
      <c r="D626" s="96">
        <v>9</v>
      </c>
      <c r="E626" s="65">
        <v>2.1</v>
      </c>
      <c r="F626" s="65">
        <v>0.28000000000000003</v>
      </c>
      <c r="G626" s="66">
        <v>0.27</v>
      </c>
      <c r="H626" s="67">
        <f t="shared" si="230"/>
        <v>0.13500000000000001</v>
      </c>
      <c r="I626" s="65">
        <f t="shared" si="231"/>
        <v>1.55</v>
      </c>
      <c r="J626" s="68">
        <f t="shared" si="232"/>
        <v>1.82</v>
      </c>
    </row>
    <row r="627" spans="1:10" ht="13" customHeight="1" x14ac:dyDescent="0.2">
      <c r="A627" s="495"/>
      <c r="B627" s="499"/>
      <c r="C627" s="63">
        <f t="shared" si="229"/>
        <v>9</v>
      </c>
      <c r="D627" s="96">
        <v>11</v>
      </c>
      <c r="E627" s="65">
        <v>2.2000000000000002</v>
      </c>
      <c r="F627" s="65">
        <v>0.28000000000000003</v>
      </c>
      <c r="G627" s="66">
        <v>0.27</v>
      </c>
      <c r="H627" s="67">
        <f t="shared" si="230"/>
        <v>0.13500000000000001</v>
      </c>
      <c r="I627" s="65">
        <f t="shared" si="231"/>
        <v>1.6500000000000001</v>
      </c>
      <c r="J627" s="68">
        <f t="shared" si="232"/>
        <v>1.9200000000000002</v>
      </c>
    </row>
    <row r="628" spans="1:10" ht="13" customHeight="1" x14ac:dyDescent="0.2">
      <c r="A628" s="495"/>
      <c r="B628" s="499"/>
      <c r="C628" s="63">
        <f t="shared" si="229"/>
        <v>11</v>
      </c>
      <c r="D628" s="96">
        <v>13</v>
      </c>
      <c r="E628" s="65">
        <v>2.2999999999999998</v>
      </c>
      <c r="F628" s="65">
        <v>0.28000000000000003</v>
      </c>
      <c r="G628" s="66">
        <v>0.27</v>
      </c>
      <c r="H628" s="67">
        <f t="shared" si="230"/>
        <v>0.13500000000000001</v>
      </c>
      <c r="I628" s="65">
        <f t="shared" si="231"/>
        <v>1.7499999999999998</v>
      </c>
      <c r="J628" s="68">
        <f t="shared" si="232"/>
        <v>2.0199999999999996</v>
      </c>
    </row>
    <row r="629" spans="1:10" ht="13" customHeight="1" x14ac:dyDescent="0.2">
      <c r="A629" s="495"/>
      <c r="B629" s="499"/>
      <c r="C629" s="63">
        <f t="shared" si="229"/>
        <v>13</v>
      </c>
      <c r="D629" s="96">
        <v>15</v>
      </c>
      <c r="E629" s="65">
        <v>2.4</v>
      </c>
      <c r="F629" s="65">
        <v>0.28000000000000003</v>
      </c>
      <c r="G629" s="66">
        <v>0.27</v>
      </c>
      <c r="H629" s="67">
        <f t="shared" ref="H629:H640" si="233">G629/2</f>
        <v>0.13500000000000001</v>
      </c>
      <c r="I629" s="65">
        <f t="shared" ref="I629:I640" si="234">E629-(F629+G629)</f>
        <v>1.8499999999999999</v>
      </c>
      <c r="J629" s="68">
        <f t="shared" ref="J629:J640" si="235">E629-F629</f>
        <v>2.12</v>
      </c>
    </row>
    <row r="630" spans="1:10" ht="13" customHeight="1" thickBot="1" x14ac:dyDescent="0.25">
      <c r="A630" s="496"/>
      <c r="B630" s="500"/>
      <c r="C630" s="69">
        <f>D629</f>
        <v>15</v>
      </c>
      <c r="D630" s="97">
        <v>25</v>
      </c>
      <c r="E630" s="71">
        <v>2.4500000000000002</v>
      </c>
      <c r="F630" s="71">
        <v>0.28000000000000003</v>
      </c>
      <c r="G630" s="72">
        <v>0.27</v>
      </c>
      <c r="H630" s="73">
        <f t="shared" si="233"/>
        <v>0.13500000000000001</v>
      </c>
      <c r="I630" s="71">
        <f t="shared" si="234"/>
        <v>1.9000000000000001</v>
      </c>
      <c r="J630" s="74">
        <f t="shared" si="235"/>
        <v>2.17</v>
      </c>
    </row>
    <row r="631" spans="1:10" ht="13" customHeight="1" x14ac:dyDescent="0.2">
      <c r="A631" s="493" t="s">
        <v>15</v>
      </c>
      <c r="B631" s="497" t="s">
        <v>29</v>
      </c>
      <c r="C631" s="57" t="str">
        <f>IF(D630=25,"",D630)</f>
        <v/>
      </c>
      <c r="D631" s="95">
        <v>9</v>
      </c>
      <c r="E631" s="59">
        <v>2</v>
      </c>
      <c r="F631" s="59">
        <v>0.28000000000000003</v>
      </c>
      <c r="G631" s="60">
        <v>0.27</v>
      </c>
      <c r="H631" s="61">
        <f t="shared" si="233"/>
        <v>0.13500000000000001</v>
      </c>
      <c r="I631" s="59">
        <f t="shared" si="234"/>
        <v>1.45</v>
      </c>
      <c r="J631" s="62">
        <f t="shared" si="235"/>
        <v>1.72</v>
      </c>
    </row>
    <row r="632" spans="1:10" ht="13" customHeight="1" x14ac:dyDescent="0.2">
      <c r="A632" s="494"/>
      <c r="B632" s="498"/>
      <c r="C632" s="63">
        <f>IF(D631=25,"",D631)</f>
        <v>9</v>
      </c>
      <c r="D632" s="96">
        <v>10</v>
      </c>
      <c r="E632" s="65">
        <v>2.1</v>
      </c>
      <c r="F632" s="65">
        <v>0.28000000000000003</v>
      </c>
      <c r="G632" s="66">
        <v>0.27</v>
      </c>
      <c r="H632" s="67">
        <f t="shared" si="233"/>
        <v>0.13500000000000001</v>
      </c>
      <c r="I632" s="65">
        <f t="shared" si="234"/>
        <v>1.55</v>
      </c>
      <c r="J632" s="68">
        <f t="shared" si="235"/>
        <v>1.82</v>
      </c>
    </row>
    <row r="633" spans="1:10" ht="13" customHeight="1" x14ac:dyDescent="0.2">
      <c r="A633" s="495"/>
      <c r="B633" s="499"/>
      <c r="C633" s="63">
        <f>IF(D632=25,"",D632)</f>
        <v>10</v>
      </c>
      <c r="D633" s="96">
        <v>13</v>
      </c>
      <c r="E633" s="65">
        <v>2.2000000000000002</v>
      </c>
      <c r="F633" s="65">
        <v>0.28000000000000003</v>
      </c>
      <c r="G633" s="66">
        <v>0.27</v>
      </c>
      <c r="H633" s="67">
        <f t="shared" si="233"/>
        <v>0.13500000000000001</v>
      </c>
      <c r="I633" s="65">
        <f t="shared" si="234"/>
        <v>1.6500000000000001</v>
      </c>
      <c r="J633" s="68">
        <f t="shared" si="235"/>
        <v>1.9200000000000002</v>
      </c>
    </row>
    <row r="634" spans="1:10" ht="13" customHeight="1" x14ac:dyDescent="0.2">
      <c r="A634" s="495"/>
      <c r="B634" s="499"/>
      <c r="C634" s="63">
        <f>IF(D633=25,"",D633)</f>
        <v>13</v>
      </c>
      <c r="D634" s="96">
        <v>15</v>
      </c>
      <c r="E634" s="65">
        <v>2.2999999999999998</v>
      </c>
      <c r="F634" s="65">
        <v>0.28000000000000003</v>
      </c>
      <c r="G634" s="66">
        <v>0.27</v>
      </c>
      <c r="H634" s="67">
        <f t="shared" si="233"/>
        <v>0.13500000000000001</v>
      </c>
      <c r="I634" s="65">
        <f t="shared" si="234"/>
        <v>1.7499999999999998</v>
      </c>
      <c r="J634" s="68">
        <f t="shared" si="235"/>
        <v>2.0199999999999996</v>
      </c>
    </row>
    <row r="635" spans="1:10" ht="13" customHeight="1" thickBot="1" x14ac:dyDescent="0.25">
      <c r="A635" s="496"/>
      <c r="B635" s="500"/>
      <c r="C635" s="69">
        <f>D634</f>
        <v>15</v>
      </c>
      <c r="D635" s="97">
        <v>25</v>
      </c>
      <c r="E635" s="71">
        <v>2.35</v>
      </c>
      <c r="F635" s="71">
        <v>0.28000000000000003</v>
      </c>
      <c r="G635" s="72">
        <v>0.27</v>
      </c>
      <c r="H635" s="73">
        <f t="shared" si="233"/>
        <v>0.13500000000000001</v>
      </c>
      <c r="I635" s="71">
        <f t="shared" si="234"/>
        <v>1.8</v>
      </c>
      <c r="J635" s="74">
        <f t="shared" si="235"/>
        <v>2.0700000000000003</v>
      </c>
    </row>
    <row r="636" spans="1:10" ht="13" customHeight="1" x14ac:dyDescent="0.2">
      <c r="A636" s="493" t="s">
        <v>118</v>
      </c>
      <c r="B636" s="497" t="s">
        <v>29</v>
      </c>
      <c r="C636" s="57" t="str">
        <f>IF(D635=25,"",D635)</f>
        <v/>
      </c>
      <c r="D636" s="95">
        <v>7</v>
      </c>
      <c r="E636" s="59">
        <v>2.0499999999999998</v>
      </c>
      <c r="F636" s="59">
        <v>0.28000000000000003</v>
      </c>
      <c r="G636" s="60">
        <v>0.27</v>
      </c>
      <c r="H636" s="61">
        <f t="shared" si="233"/>
        <v>0.13500000000000001</v>
      </c>
      <c r="I636" s="59">
        <f t="shared" si="234"/>
        <v>1.4999999999999998</v>
      </c>
      <c r="J636" s="62">
        <f t="shared" si="235"/>
        <v>1.7699999999999998</v>
      </c>
    </row>
    <row r="637" spans="1:10" ht="13" customHeight="1" x14ac:dyDescent="0.2">
      <c r="A637" s="494"/>
      <c r="B637" s="498"/>
      <c r="C637" s="63">
        <f>IF(D636=25,"",D636)</f>
        <v>7</v>
      </c>
      <c r="D637" s="96">
        <v>9</v>
      </c>
      <c r="E637" s="65">
        <v>2.1</v>
      </c>
      <c r="F637" s="65">
        <v>0.28000000000000003</v>
      </c>
      <c r="G637" s="66">
        <v>0.27</v>
      </c>
      <c r="H637" s="67">
        <f t="shared" si="233"/>
        <v>0.13500000000000001</v>
      </c>
      <c r="I637" s="65">
        <f t="shared" si="234"/>
        <v>1.55</v>
      </c>
      <c r="J637" s="68">
        <f t="shared" si="235"/>
        <v>1.82</v>
      </c>
    </row>
    <row r="638" spans="1:10" ht="13" customHeight="1" x14ac:dyDescent="0.2">
      <c r="A638" s="494"/>
      <c r="B638" s="498"/>
      <c r="C638" s="63">
        <f>IF(D637=25,"",D637)</f>
        <v>9</v>
      </c>
      <c r="D638" s="96">
        <v>11</v>
      </c>
      <c r="E638" s="65">
        <v>2.2000000000000002</v>
      </c>
      <c r="F638" s="65">
        <v>0.28000000000000003</v>
      </c>
      <c r="G638" s="66">
        <v>0.27</v>
      </c>
      <c r="H638" s="67">
        <f t="shared" si="233"/>
        <v>0.13500000000000001</v>
      </c>
      <c r="I638" s="65">
        <f t="shared" si="234"/>
        <v>1.6500000000000001</v>
      </c>
      <c r="J638" s="68">
        <f t="shared" si="235"/>
        <v>1.9200000000000002</v>
      </c>
    </row>
    <row r="639" spans="1:10" ht="13" customHeight="1" x14ac:dyDescent="0.2">
      <c r="A639" s="495"/>
      <c r="B639" s="499"/>
      <c r="C639" s="63">
        <f>IF(D638=25,"",D638)</f>
        <v>11</v>
      </c>
      <c r="D639" s="96">
        <v>13</v>
      </c>
      <c r="E639" s="65">
        <v>2.2999999999999998</v>
      </c>
      <c r="F639" s="65">
        <v>0.28000000000000003</v>
      </c>
      <c r="G639" s="66">
        <v>0.27</v>
      </c>
      <c r="H639" s="67">
        <f t="shared" si="233"/>
        <v>0.13500000000000001</v>
      </c>
      <c r="I639" s="65">
        <f t="shared" si="234"/>
        <v>1.7499999999999998</v>
      </c>
      <c r="J639" s="68">
        <f t="shared" si="235"/>
        <v>2.0199999999999996</v>
      </c>
    </row>
    <row r="640" spans="1:10" ht="13" customHeight="1" x14ac:dyDescent="0.2">
      <c r="A640" s="495"/>
      <c r="B640" s="499"/>
      <c r="C640" s="63">
        <f>IF(D639=25,"",D639)</f>
        <v>13</v>
      </c>
      <c r="D640" s="96">
        <v>15</v>
      </c>
      <c r="E640" s="65">
        <v>2.4</v>
      </c>
      <c r="F640" s="65">
        <v>0.28000000000000003</v>
      </c>
      <c r="G640" s="66">
        <v>0.27</v>
      </c>
      <c r="H640" s="67">
        <f t="shared" si="233"/>
        <v>0.13500000000000001</v>
      </c>
      <c r="I640" s="65">
        <f t="shared" si="234"/>
        <v>1.8499999999999999</v>
      </c>
      <c r="J640" s="68">
        <f t="shared" si="235"/>
        <v>2.12</v>
      </c>
    </row>
    <row r="641" spans="1:12" ht="13" customHeight="1" thickBot="1" x14ac:dyDescent="0.25">
      <c r="A641" s="496"/>
      <c r="B641" s="500"/>
      <c r="C641" s="69">
        <f>D640</f>
        <v>15</v>
      </c>
      <c r="D641" s="97">
        <v>25</v>
      </c>
      <c r="E641" s="71">
        <v>2.4500000000000002</v>
      </c>
      <c r="F641" s="71">
        <v>0.28000000000000003</v>
      </c>
      <c r="G641" s="72">
        <v>0.27</v>
      </c>
      <c r="H641" s="73">
        <f t="shared" ref="H641:H650" si="236">G641/2</f>
        <v>0.13500000000000001</v>
      </c>
      <c r="I641" s="71">
        <f t="shared" ref="I641:I650" si="237">E641-(F641+G641)</f>
        <v>1.9000000000000001</v>
      </c>
      <c r="J641" s="74">
        <f t="shared" ref="J641:J650" si="238">E641-F641</f>
        <v>2.17</v>
      </c>
    </row>
    <row r="642" spans="1:12" ht="13" customHeight="1" x14ac:dyDescent="0.2">
      <c r="A642" s="493" t="s">
        <v>168</v>
      </c>
      <c r="B642" s="497" t="s">
        <v>29</v>
      </c>
      <c r="C642" s="57"/>
      <c r="D642" s="95">
        <v>7</v>
      </c>
      <c r="E642" s="59">
        <v>1.95</v>
      </c>
      <c r="F642" s="59">
        <v>0.28000000000000003</v>
      </c>
      <c r="G642" s="60">
        <v>0.27</v>
      </c>
      <c r="H642" s="61">
        <f t="shared" si="236"/>
        <v>0.13500000000000001</v>
      </c>
      <c r="I642" s="59">
        <f t="shared" si="237"/>
        <v>1.4</v>
      </c>
      <c r="J642" s="62">
        <f t="shared" si="238"/>
        <v>1.67</v>
      </c>
      <c r="L642" s="91"/>
    </row>
    <row r="643" spans="1:12" ht="13" customHeight="1" x14ac:dyDescent="0.2">
      <c r="A643" s="494"/>
      <c r="B643" s="498"/>
      <c r="C643" s="63">
        <f t="shared" ref="C643:C648" si="239">IF(D642=25,"",D642)</f>
        <v>7</v>
      </c>
      <c r="D643" s="96">
        <v>8</v>
      </c>
      <c r="E643" s="65">
        <v>2</v>
      </c>
      <c r="F643" s="65">
        <v>0.28000000000000003</v>
      </c>
      <c r="G643" s="66">
        <v>0.27</v>
      </c>
      <c r="H643" s="67">
        <f t="shared" si="236"/>
        <v>0.13500000000000001</v>
      </c>
      <c r="I643" s="65">
        <f t="shared" si="237"/>
        <v>1.45</v>
      </c>
      <c r="J643" s="68">
        <f t="shared" si="238"/>
        <v>1.72</v>
      </c>
      <c r="L643" s="91"/>
    </row>
    <row r="644" spans="1:12" ht="13" customHeight="1" x14ac:dyDescent="0.2">
      <c r="A644" s="494"/>
      <c r="B644" s="498"/>
      <c r="C644" s="63">
        <f t="shared" si="239"/>
        <v>8</v>
      </c>
      <c r="D644" s="96">
        <v>10</v>
      </c>
      <c r="E644" s="65">
        <v>2.1</v>
      </c>
      <c r="F644" s="65">
        <v>0.28000000000000003</v>
      </c>
      <c r="G644" s="66">
        <v>0.27</v>
      </c>
      <c r="H644" s="67">
        <f t="shared" si="236"/>
        <v>0.13500000000000001</v>
      </c>
      <c r="I644" s="65">
        <f t="shared" si="237"/>
        <v>1.55</v>
      </c>
      <c r="J644" s="68">
        <f t="shared" si="238"/>
        <v>1.82</v>
      </c>
      <c r="L644" s="91"/>
    </row>
    <row r="645" spans="1:12" ht="13" customHeight="1" x14ac:dyDescent="0.2">
      <c r="A645" s="495"/>
      <c r="B645" s="499"/>
      <c r="C645" s="63">
        <f t="shared" si="239"/>
        <v>10</v>
      </c>
      <c r="D645" s="96">
        <v>11</v>
      </c>
      <c r="E645" s="65">
        <v>2.2000000000000002</v>
      </c>
      <c r="F645" s="65">
        <v>0.28000000000000003</v>
      </c>
      <c r="G645" s="66">
        <v>0.27</v>
      </c>
      <c r="H645" s="67">
        <f t="shared" si="236"/>
        <v>0.13500000000000001</v>
      </c>
      <c r="I645" s="65">
        <f t="shared" si="237"/>
        <v>1.6500000000000001</v>
      </c>
      <c r="J645" s="68">
        <f t="shared" si="238"/>
        <v>1.9200000000000002</v>
      </c>
      <c r="L645" s="91"/>
    </row>
    <row r="646" spans="1:12" ht="13" customHeight="1" x14ac:dyDescent="0.2">
      <c r="A646" s="495"/>
      <c r="B646" s="499"/>
      <c r="C646" s="63">
        <f t="shared" si="239"/>
        <v>11</v>
      </c>
      <c r="D646" s="96">
        <v>13</v>
      </c>
      <c r="E646" s="65">
        <v>2.2999999999999998</v>
      </c>
      <c r="F646" s="65">
        <v>0.28000000000000003</v>
      </c>
      <c r="G646" s="66">
        <v>0.27</v>
      </c>
      <c r="H646" s="67">
        <f t="shared" si="236"/>
        <v>0.13500000000000001</v>
      </c>
      <c r="I646" s="65">
        <f t="shared" si="237"/>
        <v>1.7499999999999998</v>
      </c>
      <c r="J646" s="68">
        <f t="shared" si="238"/>
        <v>2.0199999999999996</v>
      </c>
      <c r="L646" s="91"/>
    </row>
    <row r="647" spans="1:12" ht="13" customHeight="1" x14ac:dyDescent="0.2">
      <c r="A647" s="495"/>
      <c r="B647" s="499"/>
      <c r="C647" s="63">
        <f t="shared" si="239"/>
        <v>13</v>
      </c>
      <c r="D647" s="96">
        <v>16</v>
      </c>
      <c r="E647" s="65">
        <v>2.4</v>
      </c>
      <c r="F647" s="65">
        <v>0.28000000000000003</v>
      </c>
      <c r="G647" s="66">
        <v>0.27</v>
      </c>
      <c r="H647" s="67">
        <f t="shared" si="236"/>
        <v>0.13500000000000001</v>
      </c>
      <c r="I647" s="65">
        <f t="shared" si="237"/>
        <v>1.8499999999999999</v>
      </c>
      <c r="J647" s="68">
        <f t="shared" si="238"/>
        <v>2.12</v>
      </c>
      <c r="L647" s="91"/>
    </row>
    <row r="648" spans="1:12" ht="13" customHeight="1" thickBot="1" x14ac:dyDescent="0.25">
      <c r="A648" s="496"/>
      <c r="B648" s="500"/>
      <c r="C648" s="69">
        <f t="shared" si="239"/>
        <v>16</v>
      </c>
      <c r="D648" s="97">
        <v>25</v>
      </c>
      <c r="E648" s="71">
        <v>2.4500000000000002</v>
      </c>
      <c r="F648" s="71">
        <v>0.28000000000000003</v>
      </c>
      <c r="G648" s="72">
        <v>0.27</v>
      </c>
      <c r="H648" s="73">
        <f t="shared" si="236"/>
        <v>0.13500000000000001</v>
      </c>
      <c r="I648" s="71">
        <f t="shared" si="237"/>
        <v>1.9000000000000001</v>
      </c>
      <c r="J648" s="74">
        <f t="shared" si="238"/>
        <v>2.17</v>
      </c>
      <c r="L648" s="91"/>
    </row>
    <row r="649" spans="1:12" ht="13" customHeight="1" x14ac:dyDescent="0.2">
      <c r="A649" s="501" t="s">
        <v>226</v>
      </c>
      <c r="B649" s="503" t="s">
        <v>126</v>
      </c>
      <c r="C649" s="57"/>
      <c r="D649" s="95">
        <v>6</v>
      </c>
      <c r="E649" s="59">
        <v>1.85</v>
      </c>
      <c r="F649" s="59">
        <v>0.28000000000000003</v>
      </c>
      <c r="G649" s="60">
        <v>0.27</v>
      </c>
      <c r="H649" s="61">
        <f t="shared" si="236"/>
        <v>0.13500000000000001</v>
      </c>
      <c r="I649" s="59">
        <f t="shared" si="237"/>
        <v>1.3</v>
      </c>
      <c r="J649" s="62">
        <f t="shared" si="238"/>
        <v>1.57</v>
      </c>
      <c r="L649" s="91"/>
    </row>
    <row r="650" spans="1:12" ht="13" customHeight="1" x14ac:dyDescent="0.2">
      <c r="A650" s="494"/>
      <c r="B650" s="498"/>
      <c r="C650" s="63">
        <f t="shared" ref="C650:C656" si="240">IF(D649=25,"",D649)</f>
        <v>6</v>
      </c>
      <c r="D650" s="96">
        <v>7</v>
      </c>
      <c r="E650" s="65">
        <v>1.9</v>
      </c>
      <c r="F650" s="65">
        <v>0.28000000000000003</v>
      </c>
      <c r="G650" s="66">
        <v>0.27</v>
      </c>
      <c r="H650" s="67">
        <f t="shared" si="236"/>
        <v>0.13500000000000001</v>
      </c>
      <c r="I650" s="65">
        <f t="shared" si="237"/>
        <v>1.3499999999999999</v>
      </c>
      <c r="J650" s="68">
        <f t="shared" si="238"/>
        <v>1.6199999999999999</v>
      </c>
      <c r="L650" s="91"/>
    </row>
    <row r="651" spans="1:12" ht="13" customHeight="1" x14ac:dyDescent="0.2">
      <c r="A651" s="494"/>
      <c r="B651" s="498"/>
      <c r="C651" s="63">
        <f t="shared" si="240"/>
        <v>7</v>
      </c>
      <c r="D651" s="96">
        <v>8</v>
      </c>
      <c r="E651" s="65">
        <v>2</v>
      </c>
      <c r="F651" s="65">
        <v>0.28000000000000003</v>
      </c>
      <c r="G651" s="66">
        <v>0.27</v>
      </c>
      <c r="H651" s="67">
        <f t="shared" ref="H651:H656" si="241">G651/2</f>
        <v>0.13500000000000001</v>
      </c>
      <c r="I651" s="65">
        <f t="shared" ref="I651:I656" si="242">E651-(F651+G651)</f>
        <v>1.45</v>
      </c>
      <c r="J651" s="68">
        <f t="shared" ref="J651:J656" si="243">E651-F651</f>
        <v>1.72</v>
      </c>
      <c r="L651" s="91"/>
    </row>
    <row r="652" spans="1:12" ht="13" customHeight="1" x14ac:dyDescent="0.2">
      <c r="A652" s="494"/>
      <c r="B652" s="498"/>
      <c r="C652" s="63">
        <f t="shared" si="240"/>
        <v>8</v>
      </c>
      <c r="D652" s="96">
        <v>10</v>
      </c>
      <c r="E652" s="65">
        <v>2.1</v>
      </c>
      <c r="F652" s="65">
        <v>0.28000000000000003</v>
      </c>
      <c r="G652" s="66">
        <v>0.27</v>
      </c>
      <c r="H652" s="67">
        <f t="shared" si="241"/>
        <v>0.13500000000000001</v>
      </c>
      <c r="I652" s="65">
        <f t="shared" si="242"/>
        <v>1.55</v>
      </c>
      <c r="J652" s="68">
        <f t="shared" si="243"/>
        <v>1.82</v>
      </c>
      <c r="L652" s="91"/>
    </row>
    <row r="653" spans="1:12" ht="13" customHeight="1" x14ac:dyDescent="0.2">
      <c r="A653" s="494"/>
      <c r="B653" s="498"/>
      <c r="C653" s="63">
        <f t="shared" si="240"/>
        <v>10</v>
      </c>
      <c r="D653" s="96">
        <v>12</v>
      </c>
      <c r="E653" s="65">
        <v>2.2000000000000002</v>
      </c>
      <c r="F653" s="65">
        <v>0.28000000000000003</v>
      </c>
      <c r="G653" s="66">
        <v>0.27</v>
      </c>
      <c r="H653" s="67">
        <f t="shared" si="241"/>
        <v>0.13500000000000001</v>
      </c>
      <c r="I653" s="65">
        <f t="shared" si="242"/>
        <v>1.6500000000000001</v>
      </c>
      <c r="J653" s="68">
        <f t="shared" si="243"/>
        <v>1.9200000000000002</v>
      </c>
      <c r="L653" s="91"/>
    </row>
    <row r="654" spans="1:12" ht="13" customHeight="1" x14ac:dyDescent="0.2">
      <c r="A654" s="494"/>
      <c r="B654" s="498"/>
      <c r="C654" s="63">
        <f t="shared" si="240"/>
        <v>12</v>
      </c>
      <c r="D654" s="96">
        <v>14</v>
      </c>
      <c r="E654" s="65">
        <v>2.2999999999999998</v>
      </c>
      <c r="F654" s="65">
        <v>0.28000000000000003</v>
      </c>
      <c r="G654" s="66">
        <v>0.27</v>
      </c>
      <c r="H654" s="67">
        <f t="shared" si="241"/>
        <v>0.13500000000000001</v>
      </c>
      <c r="I654" s="65">
        <f t="shared" si="242"/>
        <v>1.7499999999999998</v>
      </c>
      <c r="J654" s="68">
        <f t="shared" si="243"/>
        <v>2.0199999999999996</v>
      </c>
      <c r="L654" s="91"/>
    </row>
    <row r="655" spans="1:12" ht="13" customHeight="1" x14ac:dyDescent="0.2">
      <c r="A655" s="494"/>
      <c r="B655" s="498"/>
      <c r="C655" s="63">
        <f t="shared" si="240"/>
        <v>14</v>
      </c>
      <c r="D655" s="96">
        <v>17</v>
      </c>
      <c r="E655" s="65">
        <v>2.4</v>
      </c>
      <c r="F655" s="65">
        <v>0.28000000000000003</v>
      </c>
      <c r="G655" s="66">
        <v>0.27</v>
      </c>
      <c r="H655" s="67">
        <f t="shared" si="241"/>
        <v>0.13500000000000001</v>
      </c>
      <c r="I655" s="65">
        <f t="shared" si="242"/>
        <v>1.8499999999999999</v>
      </c>
      <c r="J655" s="68">
        <f t="shared" si="243"/>
        <v>2.12</v>
      </c>
      <c r="L655" s="91"/>
    </row>
    <row r="656" spans="1:12" ht="13" customHeight="1" thickBot="1" x14ac:dyDescent="0.25">
      <c r="A656" s="502"/>
      <c r="B656" s="504"/>
      <c r="C656" s="69">
        <f t="shared" si="240"/>
        <v>17</v>
      </c>
      <c r="D656" s="97">
        <v>25</v>
      </c>
      <c r="E656" s="71">
        <v>2.4500000000000002</v>
      </c>
      <c r="F656" s="71">
        <v>0.28000000000000003</v>
      </c>
      <c r="G656" s="72">
        <v>0.27</v>
      </c>
      <c r="H656" s="73">
        <f t="shared" si="241"/>
        <v>0.13500000000000001</v>
      </c>
      <c r="I656" s="71">
        <f t="shared" si="242"/>
        <v>1.9000000000000001</v>
      </c>
      <c r="J656" s="74">
        <f t="shared" si="243"/>
        <v>2.17</v>
      </c>
      <c r="L656" s="91"/>
    </row>
  </sheetData>
  <mergeCells count="174">
    <mergeCell ref="A1:J1"/>
    <mergeCell ref="A2:J2"/>
    <mergeCell ref="A3:B4"/>
    <mergeCell ref="C3:D4"/>
    <mergeCell ref="G3:H3"/>
    <mergeCell ref="C5:D24"/>
    <mergeCell ref="A25:A27"/>
    <mergeCell ref="B25:B27"/>
    <mergeCell ref="A28:A33"/>
    <mergeCell ref="B28:B33"/>
    <mergeCell ref="A34:A40"/>
    <mergeCell ref="B34:B40"/>
    <mergeCell ref="A41:A46"/>
    <mergeCell ref="B41:B46"/>
    <mergeCell ref="A47:A53"/>
    <mergeCell ref="B47:B53"/>
    <mergeCell ref="A54:A60"/>
    <mergeCell ref="B54:B60"/>
    <mergeCell ref="A61:A69"/>
    <mergeCell ref="B61:B69"/>
    <mergeCell ref="A70:A78"/>
    <mergeCell ref="B70:B78"/>
    <mergeCell ref="A79:A87"/>
    <mergeCell ref="B79:B87"/>
    <mergeCell ref="A88:A96"/>
    <mergeCell ref="B88:B96"/>
    <mergeCell ref="A97:A105"/>
    <mergeCell ref="B97:B105"/>
    <mergeCell ref="A106:A114"/>
    <mergeCell ref="B106:B114"/>
    <mergeCell ref="A115:A121"/>
    <mergeCell ref="B115:B121"/>
    <mergeCell ref="A122:A128"/>
    <mergeCell ref="B122:B128"/>
    <mergeCell ref="A129:A134"/>
    <mergeCell ref="B129:B134"/>
    <mergeCell ref="A135:A142"/>
    <mergeCell ref="B135:B142"/>
    <mergeCell ref="A143:A148"/>
    <mergeCell ref="B143:B148"/>
    <mergeCell ref="A149:A153"/>
    <mergeCell ref="B149:B153"/>
    <mergeCell ref="A154:A157"/>
    <mergeCell ref="B154:B157"/>
    <mergeCell ref="A158:A163"/>
    <mergeCell ref="B158:B163"/>
    <mergeCell ref="A164:A169"/>
    <mergeCell ref="B164:B169"/>
    <mergeCell ref="A170:A174"/>
    <mergeCell ref="B170:B174"/>
    <mergeCell ref="A175:A179"/>
    <mergeCell ref="B175:B179"/>
    <mergeCell ref="A180:A185"/>
    <mergeCell ref="B180:B185"/>
    <mergeCell ref="A186:A189"/>
    <mergeCell ref="B186:B189"/>
    <mergeCell ref="A190:A193"/>
    <mergeCell ref="B190:B193"/>
    <mergeCell ref="A194:A198"/>
    <mergeCell ref="B194:B198"/>
    <mergeCell ref="A199:A203"/>
    <mergeCell ref="B199:B203"/>
    <mergeCell ref="A204:A210"/>
    <mergeCell ref="B204:B210"/>
    <mergeCell ref="A211:A217"/>
    <mergeCell ref="B211:B217"/>
    <mergeCell ref="A218:A224"/>
    <mergeCell ref="B218:B224"/>
    <mergeCell ref="A225:A229"/>
    <mergeCell ref="B225:B229"/>
    <mergeCell ref="A230:A233"/>
    <mergeCell ref="B230:B233"/>
    <mergeCell ref="A234:A238"/>
    <mergeCell ref="B234:B238"/>
    <mergeCell ref="A239:A243"/>
    <mergeCell ref="B239:B243"/>
    <mergeCell ref="A244:A247"/>
    <mergeCell ref="B244:B247"/>
    <mergeCell ref="A248:A252"/>
    <mergeCell ref="B248:B252"/>
    <mergeCell ref="A253:A256"/>
    <mergeCell ref="B253:B256"/>
    <mergeCell ref="A257:A261"/>
    <mergeCell ref="B257:B261"/>
    <mergeCell ref="A262:A268"/>
    <mergeCell ref="B262:B268"/>
    <mergeCell ref="A269:A275"/>
    <mergeCell ref="B269:B275"/>
    <mergeCell ref="A276:A283"/>
    <mergeCell ref="B276:B283"/>
    <mergeCell ref="A284:A291"/>
    <mergeCell ref="B284:B291"/>
    <mergeCell ref="A292:A301"/>
    <mergeCell ref="B292:B301"/>
    <mergeCell ref="A302:A311"/>
    <mergeCell ref="B302:B311"/>
    <mergeCell ref="A312:A320"/>
    <mergeCell ref="B312:B320"/>
    <mergeCell ref="A321:A328"/>
    <mergeCell ref="B321:B328"/>
    <mergeCell ref="A329:A337"/>
    <mergeCell ref="B329:B337"/>
    <mergeCell ref="A338:A348"/>
    <mergeCell ref="B338:B348"/>
    <mergeCell ref="A349:A359"/>
    <mergeCell ref="B349:B359"/>
    <mergeCell ref="A360:A367"/>
    <mergeCell ref="B360:B367"/>
    <mergeCell ref="A368:A379"/>
    <mergeCell ref="B368:B379"/>
    <mergeCell ref="A380:A390"/>
    <mergeCell ref="B380:B390"/>
    <mergeCell ref="A391:A400"/>
    <mergeCell ref="B391:B400"/>
    <mergeCell ref="A401:A411"/>
    <mergeCell ref="B401:B411"/>
    <mergeCell ref="A412:A422"/>
    <mergeCell ref="B412:B422"/>
    <mergeCell ref="A423:A432"/>
    <mergeCell ref="B423:B432"/>
    <mergeCell ref="A433:A443"/>
    <mergeCell ref="B433:B443"/>
    <mergeCell ref="A444:A453"/>
    <mergeCell ref="B444:B453"/>
    <mergeCell ref="A454:A464"/>
    <mergeCell ref="B454:B464"/>
    <mergeCell ref="A465:A475"/>
    <mergeCell ref="B465:B475"/>
    <mergeCell ref="A476:A486"/>
    <mergeCell ref="B476:B486"/>
    <mergeCell ref="A487:A497"/>
    <mergeCell ref="B487:B497"/>
    <mergeCell ref="A498:A508"/>
    <mergeCell ref="B498:B508"/>
    <mergeCell ref="A509:A519"/>
    <mergeCell ref="B509:B519"/>
    <mergeCell ref="A520:A529"/>
    <mergeCell ref="B520:B529"/>
    <mergeCell ref="A530:A539"/>
    <mergeCell ref="B530:B539"/>
    <mergeCell ref="A540:A548"/>
    <mergeCell ref="B540:B548"/>
    <mergeCell ref="A549:A557"/>
    <mergeCell ref="B549:B557"/>
    <mergeCell ref="A558:A566"/>
    <mergeCell ref="B558:B566"/>
    <mergeCell ref="A567:A574"/>
    <mergeCell ref="B567:B574"/>
    <mergeCell ref="A575:A582"/>
    <mergeCell ref="B575:B582"/>
    <mergeCell ref="A583:A588"/>
    <mergeCell ref="B583:B588"/>
    <mergeCell ref="A589:A594"/>
    <mergeCell ref="B589:B594"/>
    <mergeCell ref="A595:A600"/>
    <mergeCell ref="B595:B600"/>
    <mergeCell ref="A601:A604"/>
    <mergeCell ref="B601:B604"/>
    <mergeCell ref="A605:A610"/>
    <mergeCell ref="B605:B610"/>
    <mergeCell ref="A611:A617"/>
    <mergeCell ref="B611:B617"/>
    <mergeCell ref="A618:A623"/>
    <mergeCell ref="B618:B623"/>
    <mergeCell ref="A624:A630"/>
    <mergeCell ref="B624:B630"/>
    <mergeCell ref="A631:A635"/>
    <mergeCell ref="B631:B635"/>
    <mergeCell ref="A636:A641"/>
    <mergeCell ref="B636:B641"/>
    <mergeCell ref="A642:A648"/>
    <mergeCell ref="B642:B648"/>
    <mergeCell ref="A649:A656"/>
    <mergeCell ref="B649:B656"/>
  </mergeCells>
  <phoneticPr fontId="36"/>
  <printOptions horizontalCentered="1"/>
  <pageMargins left="0.78740157480314965" right="0.78740157480314965" top="0.19685039370078741" bottom="0"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P122"/>
  <sheetViews>
    <sheetView view="pageBreakPreview" zoomScaleNormal="100" zoomScaleSheetLayoutView="100" workbookViewId="0">
      <pane ySplit="6" topLeftCell="A7" activePane="bottomLeft" state="frozen"/>
      <selection pane="bottomLeft" activeCell="B1" sqref="B1:L1"/>
    </sheetView>
  </sheetViews>
  <sheetFormatPr defaultColWidth="9.09765625" defaultRowHeight="12" x14ac:dyDescent="0.2"/>
  <cols>
    <col min="1" max="1" width="2.8984375" style="98" customWidth="1"/>
    <col min="2" max="2" width="9.3984375" style="99" customWidth="1"/>
    <col min="3" max="3" width="3.09765625" style="100" customWidth="1"/>
    <col min="4" max="4" width="9.69921875" style="99" customWidth="1"/>
    <col min="5" max="5" width="8.09765625" style="99" customWidth="1"/>
    <col min="6" max="6" width="9.69921875" style="101" customWidth="1"/>
    <col min="7" max="8" width="9.69921875" style="102" customWidth="1"/>
    <col min="9" max="9" width="9.69921875" style="101" customWidth="1"/>
    <col min="10" max="10" width="9.69921875" style="102" customWidth="1"/>
    <col min="11" max="11" width="9.69921875" style="103" customWidth="1"/>
    <col min="12" max="12" width="9.69921875" style="102" customWidth="1"/>
    <col min="13" max="13" width="2.69921875" style="100" customWidth="1"/>
    <col min="14" max="14" width="2.69921875" style="100" bestFit="1" customWidth="1"/>
    <col min="15" max="15" width="5.69921875" style="100" customWidth="1"/>
    <col min="16" max="16" width="9.09765625" style="100" bestFit="1"/>
    <col min="17" max="16384" width="9.09765625" style="100"/>
  </cols>
  <sheetData>
    <row r="1" spans="1:16" ht="21.75" customHeight="1" x14ac:dyDescent="0.2">
      <c r="A1" s="104"/>
      <c r="B1" s="549" t="s">
        <v>249</v>
      </c>
      <c r="C1" s="549"/>
      <c r="D1" s="549"/>
      <c r="E1" s="549"/>
      <c r="F1" s="549"/>
      <c r="G1" s="549"/>
      <c r="H1" s="549"/>
      <c r="I1" s="549"/>
      <c r="J1" s="549"/>
      <c r="K1" s="549"/>
      <c r="L1" s="549"/>
      <c r="M1" s="106"/>
    </row>
    <row r="2" spans="1:16" ht="12.5" thickBot="1" x14ac:dyDescent="0.25">
      <c r="A2" s="104"/>
      <c r="B2" s="550" t="s">
        <v>130</v>
      </c>
      <c r="C2" s="550"/>
      <c r="D2" s="550"/>
      <c r="E2" s="550"/>
      <c r="F2" s="550"/>
      <c r="G2" s="550"/>
      <c r="H2" s="550"/>
      <c r="I2" s="550"/>
      <c r="J2" s="550"/>
      <c r="K2" s="550"/>
      <c r="L2" s="550"/>
      <c r="M2" s="106"/>
    </row>
    <row r="3" spans="1:16" ht="12" customHeight="1" x14ac:dyDescent="0.15">
      <c r="A3" s="107"/>
      <c r="B3" s="551" t="s">
        <v>213</v>
      </c>
      <c r="C3" s="552"/>
      <c r="D3" s="557" t="s">
        <v>195</v>
      </c>
      <c r="E3" s="558"/>
      <c r="F3" s="563" t="s">
        <v>214</v>
      </c>
      <c r="G3" s="565" t="s">
        <v>271</v>
      </c>
      <c r="H3" s="108" t="s">
        <v>192</v>
      </c>
      <c r="I3" s="109" t="s">
        <v>182</v>
      </c>
      <c r="J3" s="567" t="s">
        <v>31</v>
      </c>
      <c r="K3" s="568"/>
      <c r="L3" s="110" t="s">
        <v>114</v>
      </c>
      <c r="M3" s="106"/>
    </row>
    <row r="4" spans="1:16" ht="12" customHeight="1" x14ac:dyDescent="0.2">
      <c r="A4" s="107"/>
      <c r="B4" s="553"/>
      <c r="C4" s="554"/>
      <c r="D4" s="559"/>
      <c r="E4" s="560"/>
      <c r="F4" s="564"/>
      <c r="G4" s="566"/>
      <c r="H4" s="113" t="s">
        <v>122</v>
      </c>
      <c r="I4" s="114" t="s">
        <v>24</v>
      </c>
      <c r="J4" s="569"/>
      <c r="K4" s="570"/>
      <c r="L4" s="117" t="s">
        <v>46</v>
      </c>
      <c r="M4" s="106"/>
    </row>
    <row r="5" spans="1:16" ht="12" customHeight="1" x14ac:dyDescent="0.2">
      <c r="A5" s="107"/>
      <c r="B5" s="553"/>
      <c r="C5" s="554"/>
      <c r="D5" s="559"/>
      <c r="E5" s="560"/>
      <c r="F5" s="111"/>
      <c r="G5" s="112"/>
      <c r="H5" s="113" t="s">
        <v>132</v>
      </c>
      <c r="I5" s="114"/>
      <c r="J5" s="115"/>
      <c r="K5" s="116"/>
      <c r="L5" s="117"/>
      <c r="M5" s="106"/>
    </row>
    <row r="6" spans="1:16" ht="15" customHeight="1" thickBot="1" x14ac:dyDescent="0.25">
      <c r="A6" s="107"/>
      <c r="B6" s="555"/>
      <c r="C6" s="556"/>
      <c r="D6" s="561"/>
      <c r="E6" s="562"/>
      <c r="F6" s="118" t="s">
        <v>91</v>
      </c>
      <c r="G6" s="119" t="s">
        <v>179</v>
      </c>
      <c r="H6" s="120" t="s">
        <v>26</v>
      </c>
      <c r="I6" s="121" t="s">
        <v>42</v>
      </c>
      <c r="J6" s="122" t="s">
        <v>10</v>
      </c>
      <c r="K6" s="123" t="s">
        <v>169</v>
      </c>
      <c r="L6" s="124" t="s">
        <v>244</v>
      </c>
      <c r="M6" s="106"/>
    </row>
    <row r="7" spans="1:16" ht="15" customHeight="1" x14ac:dyDescent="0.2">
      <c r="A7" s="104"/>
      <c r="B7" s="223"/>
      <c r="C7" s="575" t="s">
        <v>220</v>
      </c>
      <c r="D7" s="127"/>
      <c r="E7" s="224">
        <v>8</v>
      </c>
      <c r="F7" s="248">
        <v>1.55</v>
      </c>
      <c r="G7" s="225">
        <v>0.3</v>
      </c>
      <c r="H7" s="129">
        <v>0.95</v>
      </c>
      <c r="I7" s="249">
        <f t="shared" ref="I7:I14" si="0">F7-G7-H7</f>
        <v>0.30000000000000004</v>
      </c>
      <c r="J7" s="250">
        <v>0.3</v>
      </c>
      <c r="K7" s="132">
        <f t="shared" ref="K7:K16" si="1">J7/2</f>
        <v>0.15</v>
      </c>
      <c r="L7" s="251">
        <f t="shared" ref="L7:L14" si="2">F7-G7-H7-J7</f>
        <v>0</v>
      </c>
      <c r="M7" s="106"/>
    </row>
    <row r="8" spans="1:16" ht="15" customHeight="1" x14ac:dyDescent="0.2">
      <c r="A8" s="104"/>
      <c r="B8" s="169"/>
      <c r="C8" s="580"/>
      <c r="D8" s="157">
        <v>8</v>
      </c>
      <c r="E8" s="228">
        <v>10</v>
      </c>
      <c r="F8" s="252">
        <v>1.75</v>
      </c>
      <c r="G8" s="143">
        <v>0.3</v>
      </c>
      <c r="H8" s="252">
        <v>1.1499999999999999</v>
      </c>
      <c r="I8" s="215">
        <f t="shared" si="0"/>
        <v>0.30000000000000004</v>
      </c>
      <c r="J8" s="253">
        <v>0.3</v>
      </c>
      <c r="K8" s="146">
        <f t="shared" si="1"/>
        <v>0.15</v>
      </c>
      <c r="L8" s="222">
        <f t="shared" si="2"/>
        <v>0</v>
      </c>
      <c r="M8" s="106"/>
    </row>
    <row r="9" spans="1:16" ht="15" customHeight="1" x14ac:dyDescent="0.2">
      <c r="A9" s="104"/>
      <c r="B9" s="169"/>
      <c r="C9" s="580"/>
      <c r="D9" s="136">
        <v>10</v>
      </c>
      <c r="E9" s="229">
        <v>11</v>
      </c>
      <c r="F9" s="254">
        <v>1.85</v>
      </c>
      <c r="G9" s="143">
        <v>0.3</v>
      </c>
      <c r="H9" s="254">
        <v>1.25</v>
      </c>
      <c r="I9" s="215">
        <f t="shared" si="0"/>
        <v>0.30000000000000004</v>
      </c>
      <c r="J9" s="253">
        <v>0.3</v>
      </c>
      <c r="K9" s="146">
        <f t="shared" si="1"/>
        <v>0.15</v>
      </c>
      <c r="L9" s="222">
        <f t="shared" si="2"/>
        <v>0</v>
      </c>
      <c r="M9" s="106"/>
      <c r="P9" s="98"/>
    </row>
    <row r="10" spans="1:16" ht="15" customHeight="1" x14ac:dyDescent="0.2">
      <c r="A10" s="104"/>
      <c r="B10" s="169"/>
      <c r="C10" s="576"/>
      <c r="D10" s="136">
        <v>11</v>
      </c>
      <c r="E10" s="229">
        <v>12</v>
      </c>
      <c r="F10" s="252">
        <v>1.95</v>
      </c>
      <c r="G10" s="143">
        <v>0.3</v>
      </c>
      <c r="H10" s="252">
        <v>1.35</v>
      </c>
      <c r="I10" s="215">
        <f t="shared" si="0"/>
        <v>0.29999999999999982</v>
      </c>
      <c r="J10" s="253">
        <v>0.3</v>
      </c>
      <c r="K10" s="255">
        <f t="shared" si="1"/>
        <v>0.15</v>
      </c>
      <c r="L10" s="147">
        <f t="shared" si="2"/>
        <v>0</v>
      </c>
      <c r="M10" s="106"/>
    </row>
    <row r="11" spans="1:16" ht="15" customHeight="1" x14ac:dyDescent="0.2">
      <c r="A11" s="104"/>
      <c r="B11" s="169"/>
      <c r="C11" s="576"/>
      <c r="D11" s="136">
        <v>12</v>
      </c>
      <c r="E11" s="229">
        <v>13</v>
      </c>
      <c r="F11" s="252">
        <v>2.0499999999999998</v>
      </c>
      <c r="G11" s="143">
        <v>0.3</v>
      </c>
      <c r="H11" s="252">
        <v>1.45</v>
      </c>
      <c r="I11" s="215">
        <f t="shared" si="0"/>
        <v>0.29999999999999982</v>
      </c>
      <c r="J11" s="253">
        <v>0.3</v>
      </c>
      <c r="K11" s="146">
        <f t="shared" si="1"/>
        <v>0.15</v>
      </c>
      <c r="L11" s="147">
        <f t="shared" si="2"/>
        <v>0</v>
      </c>
      <c r="M11" s="106"/>
    </row>
    <row r="12" spans="1:16" ht="15" customHeight="1" x14ac:dyDescent="0.2">
      <c r="A12" s="104"/>
      <c r="B12" s="170"/>
      <c r="C12" s="576"/>
      <c r="D12" s="136">
        <v>13</v>
      </c>
      <c r="E12" s="229">
        <v>15</v>
      </c>
      <c r="F12" s="254">
        <v>2.15</v>
      </c>
      <c r="G12" s="143">
        <v>0.3</v>
      </c>
      <c r="H12" s="254">
        <v>1.55</v>
      </c>
      <c r="I12" s="215">
        <f t="shared" si="0"/>
        <v>0.29999999999999982</v>
      </c>
      <c r="J12" s="253">
        <v>0.3</v>
      </c>
      <c r="K12" s="146">
        <f t="shared" si="1"/>
        <v>0.15</v>
      </c>
      <c r="L12" s="256">
        <f t="shared" si="2"/>
        <v>0</v>
      </c>
      <c r="M12" s="106"/>
    </row>
    <row r="13" spans="1:16" ht="15" customHeight="1" x14ac:dyDescent="0.2">
      <c r="A13" s="104"/>
      <c r="B13" s="148">
        <v>40137</v>
      </c>
      <c r="C13" s="576"/>
      <c r="D13" s="216">
        <v>15</v>
      </c>
      <c r="E13" s="217">
        <v>16</v>
      </c>
      <c r="F13" s="252">
        <v>2.25</v>
      </c>
      <c r="G13" s="143">
        <v>0.3</v>
      </c>
      <c r="H13" s="252">
        <v>1.65</v>
      </c>
      <c r="I13" s="215">
        <f t="shared" si="0"/>
        <v>0.30000000000000004</v>
      </c>
      <c r="J13" s="253">
        <v>0.3</v>
      </c>
      <c r="K13" s="146">
        <f t="shared" si="1"/>
        <v>0.15</v>
      </c>
      <c r="L13" s="222">
        <f t="shared" si="2"/>
        <v>0</v>
      </c>
      <c r="M13" s="106"/>
    </row>
    <row r="14" spans="1:16" ht="15" customHeight="1" x14ac:dyDescent="0.2">
      <c r="A14" s="104"/>
      <c r="B14" s="542" t="s">
        <v>29</v>
      </c>
      <c r="C14" s="577"/>
      <c r="D14" s="216">
        <v>16</v>
      </c>
      <c r="E14" s="217">
        <v>25</v>
      </c>
      <c r="F14" s="152">
        <v>2.2999999999999998</v>
      </c>
      <c r="G14" s="152">
        <v>0.3</v>
      </c>
      <c r="H14" s="257">
        <v>1.7</v>
      </c>
      <c r="I14" s="258">
        <f t="shared" si="0"/>
        <v>0.29999999999999982</v>
      </c>
      <c r="J14" s="259">
        <v>0.3</v>
      </c>
      <c r="K14" s="260">
        <f t="shared" si="1"/>
        <v>0.15</v>
      </c>
      <c r="L14" s="156">
        <f t="shared" si="2"/>
        <v>0</v>
      </c>
      <c r="M14" s="106"/>
    </row>
    <row r="15" spans="1:16" ht="15" customHeight="1" x14ac:dyDescent="0.2">
      <c r="A15" s="104"/>
      <c r="B15" s="542"/>
      <c r="C15" s="578" t="s">
        <v>119</v>
      </c>
      <c r="D15" s="189"/>
      <c r="E15" s="261">
        <v>8</v>
      </c>
      <c r="F15" s="254">
        <v>1.55</v>
      </c>
      <c r="G15" s="138">
        <v>0.3</v>
      </c>
      <c r="H15" s="262" t="s">
        <v>83</v>
      </c>
      <c r="I15" s="238">
        <f t="shared" ref="I15:I22" si="3">F15-G15</f>
        <v>1.25</v>
      </c>
      <c r="J15" s="263">
        <v>0.3</v>
      </c>
      <c r="K15" s="234">
        <f t="shared" si="1"/>
        <v>0.15</v>
      </c>
      <c r="L15" s="256">
        <f t="shared" ref="L15:L22" si="4">F15-G15-J15</f>
        <v>0.95</v>
      </c>
      <c r="M15" s="106"/>
    </row>
    <row r="16" spans="1:16" ht="15" customHeight="1" x14ac:dyDescent="0.2">
      <c r="A16" s="104"/>
      <c r="B16" s="148">
        <v>40164</v>
      </c>
      <c r="C16" s="578"/>
      <c r="D16" s="157">
        <v>8</v>
      </c>
      <c r="E16" s="228">
        <v>10</v>
      </c>
      <c r="F16" s="252">
        <v>1.75</v>
      </c>
      <c r="G16" s="143">
        <v>0.3</v>
      </c>
      <c r="H16" s="252" t="s">
        <v>83</v>
      </c>
      <c r="I16" s="243">
        <f t="shared" si="3"/>
        <v>1.45</v>
      </c>
      <c r="J16" s="264">
        <v>0.3</v>
      </c>
      <c r="K16" s="146">
        <f t="shared" si="1"/>
        <v>0.15</v>
      </c>
      <c r="L16" s="222">
        <f t="shared" si="4"/>
        <v>1.1499999999999999</v>
      </c>
      <c r="M16" s="106"/>
    </row>
    <row r="17" spans="1:13" ht="15" customHeight="1" x14ac:dyDescent="0.2">
      <c r="A17" s="104"/>
      <c r="B17" s="170"/>
      <c r="C17" s="578"/>
      <c r="D17" s="136">
        <v>10</v>
      </c>
      <c r="E17" s="229">
        <v>11</v>
      </c>
      <c r="F17" s="254">
        <v>1.85</v>
      </c>
      <c r="G17" s="143">
        <v>0.3</v>
      </c>
      <c r="H17" s="252" t="s">
        <v>83</v>
      </c>
      <c r="I17" s="243">
        <f t="shared" si="3"/>
        <v>1.55</v>
      </c>
      <c r="J17" s="264">
        <v>0.3</v>
      </c>
      <c r="K17" s="265">
        <f t="shared" ref="K17:K26" si="5">J17/2</f>
        <v>0.15</v>
      </c>
      <c r="L17" s="147">
        <f t="shared" si="4"/>
        <v>1.25</v>
      </c>
      <c r="M17" s="106"/>
    </row>
    <row r="18" spans="1:13" ht="15" customHeight="1" x14ac:dyDescent="0.2">
      <c r="A18" s="104"/>
      <c r="B18" s="170"/>
      <c r="C18" s="578"/>
      <c r="D18" s="136">
        <v>11</v>
      </c>
      <c r="E18" s="229">
        <v>12</v>
      </c>
      <c r="F18" s="252">
        <v>1.95</v>
      </c>
      <c r="G18" s="143">
        <v>0.3</v>
      </c>
      <c r="H18" s="252" t="s">
        <v>83</v>
      </c>
      <c r="I18" s="243">
        <f t="shared" si="3"/>
        <v>1.65</v>
      </c>
      <c r="J18" s="264">
        <v>0.3</v>
      </c>
      <c r="K18" s="146">
        <f t="shared" si="5"/>
        <v>0.15</v>
      </c>
      <c r="L18" s="256">
        <f t="shared" si="4"/>
        <v>1.3499999999999999</v>
      </c>
      <c r="M18" s="106"/>
    </row>
    <row r="19" spans="1:13" ht="15" customHeight="1" x14ac:dyDescent="0.2">
      <c r="A19" s="104"/>
      <c r="B19" s="170"/>
      <c r="C19" s="578"/>
      <c r="D19" s="136">
        <v>12</v>
      </c>
      <c r="E19" s="229">
        <v>13</v>
      </c>
      <c r="F19" s="252">
        <v>2.0499999999999998</v>
      </c>
      <c r="G19" s="143">
        <v>0.3</v>
      </c>
      <c r="H19" s="252" t="s">
        <v>83</v>
      </c>
      <c r="I19" s="243">
        <f t="shared" si="3"/>
        <v>1.7499999999999998</v>
      </c>
      <c r="J19" s="264">
        <v>0.3</v>
      </c>
      <c r="K19" s="146">
        <f t="shared" si="5"/>
        <v>0.15</v>
      </c>
      <c r="L19" s="222">
        <f t="shared" si="4"/>
        <v>1.4499999999999997</v>
      </c>
      <c r="M19" s="106"/>
    </row>
    <row r="20" spans="1:13" ht="15" customHeight="1" x14ac:dyDescent="0.2">
      <c r="A20" s="104"/>
      <c r="B20" s="170"/>
      <c r="C20" s="578"/>
      <c r="D20" s="136">
        <v>13</v>
      </c>
      <c r="E20" s="229">
        <v>15</v>
      </c>
      <c r="F20" s="254">
        <v>2.15</v>
      </c>
      <c r="G20" s="143">
        <v>0.3</v>
      </c>
      <c r="H20" s="252" t="s">
        <v>83</v>
      </c>
      <c r="I20" s="243">
        <f t="shared" si="3"/>
        <v>1.8499999999999999</v>
      </c>
      <c r="J20" s="264">
        <v>0.3</v>
      </c>
      <c r="K20" s="265">
        <f t="shared" si="5"/>
        <v>0.15</v>
      </c>
      <c r="L20" s="222">
        <f t="shared" si="4"/>
        <v>1.5499999999999998</v>
      </c>
      <c r="M20" s="106"/>
    </row>
    <row r="21" spans="1:13" ht="15" customHeight="1" x14ac:dyDescent="0.2">
      <c r="A21" s="104"/>
      <c r="B21" s="170"/>
      <c r="C21" s="578"/>
      <c r="D21" s="216">
        <v>15</v>
      </c>
      <c r="E21" s="217">
        <v>16</v>
      </c>
      <c r="F21" s="252">
        <v>2.25</v>
      </c>
      <c r="G21" s="143">
        <v>0.3</v>
      </c>
      <c r="H21" s="252" t="s">
        <v>83</v>
      </c>
      <c r="I21" s="243">
        <f t="shared" si="3"/>
        <v>1.95</v>
      </c>
      <c r="J21" s="264">
        <v>0.3</v>
      </c>
      <c r="K21" s="146">
        <f t="shared" si="5"/>
        <v>0.15</v>
      </c>
      <c r="L21" s="222">
        <f t="shared" si="4"/>
        <v>1.65</v>
      </c>
      <c r="M21" s="106"/>
    </row>
    <row r="22" spans="1:13" ht="15" customHeight="1" thickBot="1" x14ac:dyDescent="0.25">
      <c r="A22" s="104"/>
      <c r="B22" s="200"/>
      <c r="C22" s="579"/>
      <c r="D22" s="167">
        <v>16</v>
      </c>
      <c r="E22" s="196">
        <v>25</v>
      </c>
      <c r="F22" s="162">
        <v>2.2999999999999998</v>
      </c>
      <c r="G22" s="162">
        <v>0.3</v>
      </c>
      <c r="H22" s="266" t="s">
        <v>83</v>
      </c>
      <c r="I22" s="244">
        <f t="shared" si="3"/>
        <v>1.9999999999999998</v>
      </c>
      <c r="J22" s="267">
        <v>0.3</v>
      </c>
      <c r="K22" s="212">
        <f t="shared" si="5"/>
        <v>0.15</v>
      </c>
      <c r="L22" s="197">
        <f t="shared" si="4"/>
        <v>1.6999999999999997</v>
      </c>
      <c r="M22" s="106"/>
    </row>
    <row r="23" spans="1:13" ht="15" customHeight="1" x14ac:dyDescent="0.2">
      <c r="A23" s="104"/>
      <c r="B23" s="223"/>
      <c r="C23" s="575" t="s">
        <v>220</v>
      </c>
      <c r="D23" s="127"/>
      <c r="E23" s="224">
        <v>8</v>
      </c>
      <c r="F23" s="248">
        <v>1.4</v>
      </c>
      <c r="G23" s="225">
        <v>0.33</v>
      </c>
      <c r="H23" s="129">
        <v>0.75</v>
      </c>
      <c r="I23" s="249">
        <f t="shared" ref="I23:I32" si="6">F23-G23-H23</f>
        <v>0.31999999999999984</v>
      </c>
      <c r="J23" s="250">
        <v>0.32</v>
      </c>
      <c r="K23" s="132">
        <f t="shared" si="5"/>
        <v>0.16</v>
      </c>
      <c r="L23" s="251">
        <f t="shared" ref="L23:L32" si="7">F23-G23-H23-J23</f>
        <v>0</v>
      </c>
    </row>
    <row r="24" spans="1:13" ht="15" customHeight="1" x14ac:dyDescent="0.2">
      <c r="A24" s="104"/>
      <c r="B24" s="170"/>
      <c r="C24" s="580"/>
      <c r="D24" s="157">
        <v>8</v>
      </c>
      <c r="E24" s="228">
        <v>9</v>
      </c>
      <c r="F24" s="143">
        <v>1.5</v>
      </c>
      <c r="G24" s="143">
        <v>0.33</v>
      </c>
      <c r="H24" s="262">
        <v>0.85</v>
      </c>
      <c r="I24" s="215">
        <f t="shared" si="6"/>
        <v>0.31999999999999995</v>
      </c>
      <c r="J24" s="268">
        <v>0.32</v>
      </c>
      <c r="K24" s="141">
        <f t="shared" si="5"/>
        <v>0.16</v>
      </c>
      <c r="L24" s="147">
        <f t="shared" si="7"/>
        <v>0</v>
      </c>
    </row>
    <row r="25" spans="1:13" ht="15" customHeight="1" x14ac:dyDescent="0.2">
      <c r="A25" s="104"/>
      <c r="B25" s="169"/>
      <c r="C25" s="580"/>
      <c r="D25" s="157">
        <v>9</v>
      </c>
      <c r="E25" s="228">
        <v>10</v>
      </c>
      <c r="F25" s="252">
        <v>1.6</v>
      </c>
      <c r="G25" s="143">
        <v>0.33</v>
      </c>
      <c r="H25" s="252">
        <v>0.95</v>
      </c>
      <c r="I25" s="215">
        <f t="shared" si="6"/>
        <v>0.32000000000000006</v>
      </c>
      <c r="J25" s="253">
        <v>0.32</v>
      </c>
      <c r="K25" s="146">
        <f t="shared" si="5"/>
        <v>0.16</v>
      </c>
      <c r="L25" s="222">
        <f t="shared" si="7"/>
        <v>0</v>
      </c>
    </row>
    <row r="26" spans="1:13" ht="15" customHeight="1" x14ac:dyDescent="0.2">
      <c r="A26" s="104"/>
      <c r="B26" s="169"/>
      <c r="C26" s="580"/>
      <c r="D26" s="136">
        <v>10</v>
      </c>
      <c r="E26" s="229">
        <v>11</v>
      </c>
      <c r="F26" s="254">
        <v>1.7</v>
      </c>
      <c r="G26" s="143">
        <v>0.33</v>
      </c>
      <c r="H26" s="254">
        <v>1.05</v>
      </c>
      <c r="I26" s="215">
        <f t="shared" si="6"/>
        <v>0.31999999999999984</v>
      </c>
      <c r="J26" s="253">
        <v>0.32</v>
      </c>
      <c r="K26" s="146">
        <f t="shared" si="5"/>
        <v>0.16</v>
      </c>
      <c r="L26" s="222">
        <f t="shared" si="7"/>
        <v>0</v>
      </c>
    </row>
    <row r="27" spans="1:13" ht="15" customHeight="1" x14ac:dyDescent="0.2">
      <c r="A27" s="104"/>
      <c r="B27" s="169"/>
      <c r="C27" s="576"/>
      <c r="D27" s="136">
        <v>11</v>
      </c>
      <c r="E27" s="229">
        <v>12</v>
      </c>
      <c r="F27" s="252">
        <v>1.8</v>
      </c>
      <c r="G27" s="143">
        <v>0.33</v>
      </c>
      <c r="H27" s="252">
        <v>1.1499999999999999</v>
      </c>
      <c r="I27" s="215">
        <f t="shared" si="6"/>
        <v>0.32000000000000006</v>
      </c>
      <c r="J27" s="253">
        <v>0.32</v>
      </c>
      <c r="K27" s="255">
        <f t="shared" ref="K27:K32" si="8">J27/2</f>
        <v>0.16</v>
      </c>
      <c r="L27" s="147">
        <f t="shared" si="7"/>
        <v>0</v>
      </c>
    </row>
    <row r="28" spans="1:13" ht="15" customHeight="1" x14ac:dyDescent="0.2">
      <c r="A28" s="104"/>
      <c r="B28" s="169"/>
      <c r="C28" s="576"/>
      <c r="D28" s="136">
        <v>12</v>
      </c>
      <c r="E28" s="229">
        <v>13</v>
      </c>
      <c r="F28" s="252">
        <v>1.9</v>
      </c>
      <c r="G28" s="143">
        <v>0.33</v>
      </c>
      <c r="H28" s="252">
        <v>1.25</v>
      </c>
      <c r="I28" s="215">
        <f t="shared" si="6"/>
        <v>0.31999999999999984</v>
      </c>
      <c r="J28" s="253">
        <v>0.32</v>
      </c>
      <c r="K28" s="146">
        <f t="shared" si="8"/>
        <v>0.16</v>
      </c>
      <c r="L28" s="147">
        <f t="shared" si="7"/>
        <v>0</v>
      </c>
    </row>
    <row r="29" spans="1:13" ht="15" customHeight="1" x14ac:dyDescent="0.2">
      <c r="A29" s="104"/>
      <c r="B29" s="170"/>
      <c r="C29" s="576"/>
      <c r="D29" s="136">
        <v>13</v>
      </c>
      <c r="E29" s="229">
        <v>15</v>
      </c>
      <c r="F29" s="254">
        <v>2</v>
      </c>
      <c r="G29" s="143">
        <v>0.33</v>
      </c>
      <c r="H29" s="254">
        <v>1.35</v>
      </c>
      <c r="I29" s="215">
        <f t="shared" si="6"/>
        <v>0.31999999999999984</v>
      </c>
      <c r="J29" s="253">
        <v>0.32</v>
      </c>
      <c r="K29" s="146">
        <f t="shared" si="8"/>
        <v>0.16</v>
      </c>
      <c r="L29" s="256">
        <f t="shared" si="7"/>
        <v>0</v>
      </c>
    </row>
    <row r="30" spans="1:13" ht="15" customHeight="1" x14ac:dyDescent="0.2">
      <c r="A30" s="104"/>
      <c r="B30" s="148"/>
      <c r="C30" s="576"/>
      <c r="D30" s="216">
        <v>15</v>
      </c>
      <c r="E30" s="217">
        <v>16</v>
      </c>
      <c r="F30" s="252">
        <v>2.1</v>
      </c>
      <c r="G30" s="143">
        <v>0.33</v>
      </c>
      <c r="H30" s="252">
        <v>1.45</v>
      </c>
      <c r="I30" s="215">
        <f t="shared" si="6"/>
        <v>0.32000000000000006</v>
      </c>
      <c r="J30" s="253">
        <v>0.32</v>
      </c>
      <c r="K30" s="146">
        <f t="shared" si="8"/>
        <v>0.16</v>
      </c>
      <c r="L30" s="222">
        <f t="shared" si="7"/>
        <v>0</v>
      </c>
    </row>
    <row r="31" spans="1:13" ht="15" customHeight="1" x14ac:dyDescent="0.2">
      <c r="A31" s="104"/>
      <c r="B31" s="148">
        <v>40165</v>
      </c>
      <c r="C31" s="576"/>
      <c r="D31" s="216">
        <v>16</v>
      </c>
      <c r="E31" s="217">
        <v>18</v>
      </c>
      <c r="F31" s="269">
        <v>2.2000000000000002</v>
      </c>
      <c r="G31" s="143">
        <v>0.33</v>
      </c>
      <c r="H31" s="269">
        <v>1.55</v>
      </c>
      <c r="I31" s="243">
        <f t="shared" si="6"/>
        <v>0.32000000000000006</v>
      </c>
      <c r="J31" s="253">
        <v>0.32</v>
      </c>
      <c r="K31" s="146">
        <f t="shared" si="8"/>
        <v>0.16</v>
      </c>
      <c r="L31" s="222">
        <f t="shared" si="7"/>
        <v>0</v>
      </c>
    </row>
    <row r="32" spans="1:13" ht="15" customHeight="1" x14ac:dyDescent="0.2">
      <c r="A32" s="104"/>
      <c r="B32" s="542" t="s">
        <v>29</v>
      </c>
      <c r="C32" s="577"/>
      <c r="D32" s="150">
        <v>18</v>
      </c>
      <c r="E32" s="194">
        <v>25</v>
      </c>
      <c r="F32" s="152">
        <v>2.25</v>
      </c>
      <c r="G32" s="152">
        <v>0.33</v>
      </c>
      <c r="H32" s="257">
        <v>1.6</v>
      </c>
      <c r="I32" s="258">
        <f t="shared" si="6"/>
        <v>0.31999999999999984</v>
      </c>
      <c r="J32" s="259">
        <v>0.32</v>
      </c>
      <c r="K32" s="260">
        <f t="shared" si="8"/>
        <v>0.16</v>
      </c>
      <c r="L32" s="156">
        <f t="shared" si="7"/>
        <v>0</v>
      </c>
    </row>
    <row r="33" spans="1:12" ht="15" customHeight="1" x14ac:dyDescent="0.2">
      <c r="A33" s="104"/>
      <c r="B33" s="542"/>
      <c r="C33" s="578" t="s">
        <v>119</v>
      </c>
      <c r="D33" s="157"/>
      <c r="E33" s="228">
        <v>8</v>
      </c>
      <c r="F33" s="254">
        <v>1.4</v>
      </c>
      <c r="G33" s="245">
        <v>0.33</v>
      </c>
      <c r="H33" s="270" t="s">
        <v>83</v>
      </c>
      <c r="I33" s="271">
        <f t="shared" ref="I33:I42" si="9">F33-G33</f>
        <v>1.0699999999999998</v>
      </c>
      <c r="J33" s="272">
        <v>0.32</v>
      </c>
      <c r="K33" s="234">
        <f t="shared" ref="K33:K42" si="10">J33/2</f>
        <v>0.16</v>
      </c>
      <c r="L33" s="273">
        <f t="shared" ref="L33:L42" si="11">F33-G33-J33</f>
        <v>0.74999999999999978</v>
      </c>
    </row>
    <row r="34" spans="1:12" ht="15" customHeight="1" x14ac:dyDescent="0.2">
      <c r="A34" s="104"/>
      <c r="B34" s="148">
        <v>40199</v>
      </c>
      <c r="C34" s="578"/>
      <c r="D34" s="157">
        <v>8</v>
      </c>
      <c r="E34" s="228">
        <v>9</v>
      </c>
      <c r="F34" s="143">
        <v>1.5</v>
      </c>
      <c r="G34" s="143">
        <v>0.33</v>
      </c>
      <c r="H34" s="252" t="s">
        <v>83</v>
      </c>
      <c r="I34" s="243">
        <f t="shared" si="9"/>
        <v>1.17</v>
      </c>
      <c r="J34" s="263">
        <v>0.32</v>
      </c>
      <c r="K34" s="141">
        <f t="shared" si="10"/>
        <v>0.16</v>
      </c>
      <c r="L34" s="256">
        <f t="shared" si="11"/>
        <v>0.84999999999999987</v>
      </c>
    </row>
    <row r="35" spans="1:12" ht="15" customHeight="1" x14ac:dyDescent="0.2">
      <c r="A35" s="104"/>
      <c r="B35" s="148"/>
      <c r="C35" s="578"/>
      <c r="D35" s="157">
        <v>9</v>
      </c>
      <c r="E35" s="228">
        <v>10</v>
      </c>
      <c r="F35" s="252">
        <v>1.6</v>
      </c>
      <c r="G35" s="143">
        <v>0.33</v>
      </c>
      <c r="H35" s="252" t="s">
        <v>83</v>
      </c>
      <c r="I35" s="243">
        <f t="shared" si="9"/>
        <v>1.27</v>
      </c>
      <c r="J35" s="264">
        <v>0.32</v>
      </c>
      <c r="K35" s="146">
        <f t="shared" si="10"/>
        <v>0.16</v>
      </c>
      <c r="L35" s="222">
        <f t="shared" si="11"/>
        <v>0.95</v>
      </c>
    </row>
    <row r="36" spans="1:12" ht="15" customHeight="1" x14ac:dyDescent="0.2">
      <c r="A36" s="104"/>
      <c r="B36" s="170"/>
      <c r="C36" s="578"/>
      <c r="D36" s="136">
        <v>10</v>
      </c>
      <c r="E36" s="229">
        <v>11</v>
      </c>
      <c r="F36" s="254">
        <v>1.7</v>
      </c>
      <c r="G36" s="143">
        <v>0.33</v>
      </c>
      <c r="H36" s="252" t="s">
        <v>83</v>
      </c>
      <c r="I36" s="243">
        <f t="shared" si="9"/>
        <v>1.3699999999999999</v>
      </c>
      <c r="J36" s="264">
        <v>0.32</v>
      </c>
      <c r="K36" s="265">
        <f t="shared" si="10"/>
        <v>0.16</v>
      </c>
      <c r="L36" s="147">
        <f t="shared" si="11"/>
        <v>1.0499999999999998</v>
      </c>
    </row>
    <row r="37" spans="1:12" ht="15" customHeight="1" x14ac:dyDescent="0.2">
      <c r="A37" s="104"/>
      <c r="B37" s="170"/>
      <c r="C37" s="578"/>
      <c r="D37" s="136">
        <v>11</v>
      </c>
      <c r="E37" s="229">
        <v>12</v>
      </c>
      <c r="F37" s="252">
        <v>1.8</v>
      </c>
      <c r="G37" s="143">
        <v>0.33</v>
      </c>
      <c r="H37" s="252" t="s">
        <v>83</v>
      </c>
      <c r="I37" s="215">
        <f t="shared" si="9"/>
        <v>1.47</v>
      </c>
      <c r="J37" s="264">
        <v>0.32</v>
      </c>
      <c r="K37" s="146">
        <f t="shared" si="10"/>
        <v>0.16</v>
      </c>
      <c r="L37" s="256">
        <f t="shared" si="11"/>
        <v>1.1499999999999999</v>
      </c>
    </row>
    <row r="38" spans="1:12" ht="15" customHeight="1" x14ac:dyDescent="0.2">
      <c r="A38" s="104"/>
      <c r="B38" s="170"/>
      <c r="C38" s="578"/>
      <c r="D38" s="136">
        <v>12</v>
      </c>
      <c r="E38" s="229">
        <v>13</v>
      </c>
      <c r="F38" s="252">
        <v>1.9</v>
      </c>
      <c r="G38" s="143">
        <v>0.33</v>
      </c>
      <c r="H38" s="252" t="s">
        <v>83</v>
      </c>
      <c r="I38" s="238">
        <f t="shared" si="9"/>
        <v>1.5699999999999998</v>
      </c>
      <c r="J38" s="264">
        <v>0.32</v>
      </c>
      <c r="K38" s="146">
        <f t="shared" si="10"/>
        <v>0.16</v>
      </c>
      <c r="L38" s="222">
        <f t="shared" si="11"/>
        <v>1.2499999999999998</v>
      </c>
    </row>
    <row r="39" spans="1:12" ht="15" customHeight="1" x14ac:dyDescent="0.2">
      <c r="A39" s="104"/>
      <c r="B39" s="170"/>
      <c r="C39" s="578"/>
      <c r="D39" s="136">
        <v>13</v>
      </c>
      <c r="E39" s="229">
        <v>15</v>
      </c>
      <c r="F39" s="254">
        <v>2</v>
      </c>
      <c r="G39" s="143">
        <v>0.33</v>
      </c>
      <c r="H39" s="252" t="s">
        <v>83</v>
      </c>
      <c r="I39" s="243">
        <f t="shared" si="9"/>
        <v>1.67</v>
      </c>
      <c r="J39" s="264">
        <v>0.32</v>
      </c>
      <c r="K39" s="265">
        <f t="shared" si="10"/>
        <v>0.16</v>
      </c>
      <c r="L39" s="222">
        <f t="shared" si="11"/>
        <v>1.3499999999999999</v>
      </c>
    </row>
    <row r="40" spans="1:12" ht="15" customHeight="1" x14ac:dyDescent="0.2">
      <c r="A40" s="104"/>
      <c r="B40" s="170"/>
      <c r="C40" s="578"/>
      <c r="D40" s="216">
        <v>15</v>
      </c>
      <c r="E40" s="217">
        <v>16</v>
      </c>
      <c r="F40" s="252">
        <v>2.1</v>
      </c>
      <c r="G40" s="143">
        <v>0.33</v>
      </c>
      <c r="H40" s="252" t="s">
        <v>83</v>
      </c>
      <c r="I40" s="243">
        <f t="shared" si="9"/>
        <v>1.77</v>
      </c>
      <c r="J40" s="264">
        <v>0.32</v>
      </c>
      <c r="K40" s="146">
        <f t="shared" si="10"/>
        <v>0.16</v>
      </c>
      <c r="L40" s="222">
        <f t="shared" si="11"/>
        <v>1.45</v>
      </c>
    </row>
    <row r="41" spans="1:12" ht="15" customHeight="1" x14ac:dyDescent="0.2">
      <c r="A41" s="104"/>
      <c r="B41" s="170"/>
      <c r="C41" s="578"/>
      <c r="D41" s="216">
        <v>16</v>
      </c>
      <c r="E41" s="217">
        <v>18</v>
      </c>
      <c r="F41" s="269">
        <v>2.2000000000000002</v>
      </c>
      <c r="G41" s="143">
        <v>0.33</v>
      </c>
      <c r="H41" s="252" t="s">
        <v>83</v>
      </c>
      <c r="I41" s="243">
        <f t="shared" si="9"/>
        <v>1.87</v>
      </c>
      <c r="J41" s="253">
        <v>0.32</v>
      </c>
      <c r="K41" s="146">
        <f t="shared" si="10"/>
        <v>0.16</v>
      </c>
      <c r="L41" s="222">
        <f t="shared" si="11"/>
        <v>1.55</v>
      </c>
    </row>
    <row r="42" spans="1:12" ht="15" customHeight="1" thickBot="1" x14ac:dyDescent="0.25">
      <c r="A42" s="104"/>
      <c r="B42" s="200"/>
      <c r="C42" s="579"/>
      <c r="D42" s="216">
        <v>18</v>
      </c>
      <c r="E42" s="217">
        <v>25</v>
      </c>
      <c r="F42" s="162">
        <v>2.25</v>
      </c>
      <c r="G42" s="162">
        <v>0.33</v>
      </c>
      <c r="H42" s="266" t="s">
        <v>83</v>
      </c>
      <c r="I42" s="243">
        <f t="shared" si="9"/>
        <v>1.92</v>
      </c>
      <c r="J42" s="267">
        <v>0.32</v>
      </c>
      <c r="K42" s="212">
        <f t="shared" si="10"/>
        <v>0.16</v>
      </c>
      <c r="L42" s="197">
        <f t="shared" si="11"/>
        <v>1.5999999999999999</v>
      </c>
    </row>
    <row r="43" spans="1:12" ht="15" customHeight="1" x14ac:dyDescent="0.2">
      <c r="A43" s="104"/>
      <c r="B43" s="223"/>
      <c r="C43" s="575" t="s">
        <v>220</v>
      </c>
      <c r="D43" s="127"/>
      <c r="E43" s="224">
        <v>7</v>
      </c>
      <c r="F43" s="248">
        <v>1.4</v>
      </c>
      <c r="G43" s="225">
        <v>0.3</v>
      </c>
      <c r="H43" s="129">
        <v>0.8</v>
      </c>
      <c r="I43" s="249">
        <f t="shared" ref="I43:I53" si="12">F43-G43-H43</f>
        <v>0.29999999999999982</v>
      </c>
      <c r="J43" s="250">
        <v>0.3</v>
      </c>
      <c r="K43" s="132">
        <f t="shared" ref="K43:K52" si="13">J43/2</f>
        <v>0.15</v>
      </c>
      <c r="L43" s="251">
        <f t="shared" ref="L43:L53" si="14">F43-G43-H43-J43</f>
        <v>0</v>
      </c>
    </row>
    <row r="44" spans="1:12" ht="15" customHeight="1" x14ac:dyDescent="0.2">
      <c r="A44" s="104"/>
      <c r="B44" s="170"/>
      <c r="C44" s="580"/>
      <c r="D44" s="157">
        <v>7</v>
      </c>
      <c r="E44" s="228">
        <v>8</v>
      </c>
      <c r="F44" s="143">
        <v>1.45</v>
      </c>
      <c r="G44" s="143">
        <v>0.3</v>
      </c>
      <c r="H44" s="262">
        <v>0.85</v>
      </c>
      <c r="I44" s="215">
        <f t="shared" si="12"/>
        <v>0.29999999999999993</v>
      </c>
      <c r="J44" s="268">
        <v>0.3</v>
      </c>
      <c r="K44" s="141">
        <f t="shared" si="13"/>
        <v>0.15</v>
      </c>
      <c r="L44" s="147">
        <f t="shared" si="14"/>
        <v>0</v>
      </c>
    </row>
    <row r="45" spans="1:12" ht="15" customHeight="1" x14ac:dyDescent="0.2">
      <c r="A45" s="104"/>
      <c r="B45" s="169"/>
      <c r="C45" s="580"/>
      <c r="D45" s="157">
        <v>8</v>
      </c>
      <c r="E45" s="228">
        <v>9</v>
      </c>
      <c r="F45" s="252">
        <v>1.55</v>
      </c>
      <c r="G45" s="143">
        <v>0.3</v>
      </c>
      <c r="H45" s="252">
        <v>0.95</v>
      </c>
      <c r="I45" s="215">
        <f t="shared" si="12"/>
        <v>0.30000000000000004</v>
      </c>
      <c r="J45" s="253">
        <v>0.3</v>
      </c>
      <c r="K45" s="146">
        <f t="shared" si="13"/>
        <v>0.15</v>
      </c>
      <c r="L45" s="222">
        <f t="shared" si="14"/>
        <v>0</v>
      </c>
    </row>
    <row r="46" spans="1:12" ht="15" customHeight="1" x14ac:dyDescent="0.2">
      <c r="A46" s="104"/>
      <c r="B46" s="169"/>
      <c r="C46" s="580"/>
      <c r="D46" s="136">
        <v>9</v>
      </c>
      <c r="E46" s="229">
        <v>10</v>
      </c>
      <c r="F46" s="254">
        <v>1.65</v>
      </c>
      <c r="G46" s="143">
        <v>0.3</v>
      </c>
      <c r="H46" s="254">
        <v>1.05</v>
      </c>
      <c r="I46" s="215">
        <f t="shared" si="12"/>
        <v>0.29999999999999982</v>
      </c>
      <c r="J46" s="253">
        <v>0.3</v>
      </c>
      <c r="K46" s="146">
        <f t="shared" si="13"/>
        <v>0.15</v>
      </c>
      <c r="L46" s="222">
        <f t="shared" si="14"/>
        <v>0</v>
      </c>
    </row>
    <row r="47" spans="1:12" ht="15" customHeight="1" x14ac:dyDescent="0.2">
      <c r="A47" s="104"/>
      <c r="B47" s="169"/>
      <c r="C47" s="576"/>
      <c r="D47" s="136">
        <v>10</v>
      </c>
      <c r="E47" s="229">
        <v>11</v>
      </c>
      <c r="F47" s="252">
        <v>1.75</v>
      </c>
      <c r="G47" s="143">
        <v>0.3</v>
      </c>
      <c r="H47" s="252">
        <v>1.1499999999999999</v>
      </c>
      <c r="I47" s="215">
        <f t="shared" si="12"/>
        <v>0.30000000000000004</v>
      </c>
      <c r="J47" s="253">
        <v>0.3</v>
      </c>
      <c r="K47" s="255">
        <f t="shared" si="13"/>
        <v>0.15</v>
      </c>
      <c r="L47" s="147">
        <f t="shared" si="14"/>
        <v>0</v>
      </c>
    </row>
    <row r="48" spans="1:12" ht="15" customHeight="1" x14ac:dyDescent="0.2">
      <c r="A48" s="104"/>
      <c r="B48" s="169"/>
      <c r="C48" s="576"/>
      <c r="D48" s="136">
        <v>11</v>
      </c>
      <c r="E48" s="229">
        <v>12</v>
      </c>
      <c r="F48" s="252">
        <v>1.85</v>
      </c>
      <c r="G48" s="143">
        <v>0.3</v>
      </c>
      <c r="H48" s="252">
        <v>1.25</v>
      </c>
      <c r="I48" s="215">
        <f t="shared" si="12"/>
        <v>0.30000000000000004</v>
      </c>
      <c r="J48" s="253">
        <v>0.3</v>
      </c>
      <c r="K48" s="146">
        <f t="shared" si="13"/>
        <v>0.15</v>
      </c>
      <c r="L48" s="147">
        <f t="shared" si="14"/>
        <v>0</v>
      </c>
    </row>
    <row r="49" spans="1:12" ht="15" customHeight="1" x14ac:dyDescent="0.2">
      <c r="A49" s="104"/>
      <c r="B49" s="170"/>
      <c r="C49" s="576"/>
      <c r="D49" s="136">
        <v>12</v>
      </c>
      <c r="E49" s="229">
        <v>13</v>
      </c>
      <c r="F49" s="254">
        <v>1.95</v>
      </c>
      <c r="G49" s="143">
        <v>0.3</v>
      </c>
      <c r="H49" s="254">
        <v>1.35</v>
      </c>
      <c r="I49" s="215">
        <f t="shared" si="12"/>
        <v>0.29999999999999982</v>
      </c>
      <c r="J49" s="253">
        <v>0.3</v>
      </c>
      <c r="K49" s="146">
        <f t="shared" si="13"/>
        <v>0.15</v>
      </c>
      <c r="L49" s="256">
        <f t="shared" si="14"/>
        <v>0</v>
      </c>
    </row>
    <row r="50" spans="1:12" ht="15" customHeight="1" x14ac:dyDescent="0.2">
      <c r="A50" s="104"/>
      <c r="B50" s="148"/>
      <c r="C50" s="576"/>
      <c r="D50" s="216">
        <v>13</v>
      </c>
      <c r="E50" s="217">
        <v>15</v>
      </c>
      <c r="F50" s="252">
        <v>2.0499999999999998</v>
      </c>
      <c r="G50" s="143">
        <v>0.3</v>
      </c>
      <c r="H50" s="252">
        <v>1.45</v>
      </c>
      <c r="I50" s="215">
        <f t="shared" si="12"/>
        <v>0.29999999999999982</v>
      </c>
      <c r="J50" s="253">
        <v>0.3</v>
      </c>
      <c r="K50" s="146">
        <f t="shared" si="13"/>
        <v>0.15</v>
      </c>
      <c r="L50" s="222">
        <f t="shared" si="14"/>
        <v>0</v>
      </c>
    </row>
    <row r="51" spans="1:12" ht="15" customHeight="1" x14ac:dyDescent="0.2">
      <c r="A51" s="104"/>
      <c r="B51" s="148">
        <v>40200</v>
      </c>
      <c r="C51" s="576"/>
      <c r="D51" s="216">
        <v>15</v>
      </c>
      <c r="E51" s="217">
        <v>16</v>
      </c>
      <c r="F51" s="269">
        <v>2.15</v>
      </c>
      <c r="G51" s="143">
        <v>0.3</v>
      </c>
      <c r="H51" s="269">
        <v>1.55</v>
      </c>
      <c r="I51" s="243">
        <f t="shared" si="12"/>
        <v>0.29999999999999982</v>
      </c>
      <c r="J51" s="253">
        <v>0.3</v>
      </c>
      <c r="K51" s="146">
        <f t="shared" si="13"/>
        <v>0.15</v>
      </c>
      <c r="L51" s="222">
        <f t="shared" si="14"/>
        <v>0</v>
      </c>
    </row>
    <row r="52" spans="1:12" ht="15" customHeight="1" x14ac:dyDescent="0.2">
      <c r="A52" s="104"/>
      <c r="B52" s="148"/>
      <c r="C52" s="576"/>
      <c r="D52" s="216">
        <v>16</v>
      </c>
      <c r="E52" s="217">
        <v>18</v>
      </c>
      <c r="F52" s="269">
        <v>2.25</v>
      </c>
      <c r="G52" s="218">
        <v>0.3</v>
      </c>
      <c r="H52" s="269">
        <v>1.65</v>
      </c>
      <c r="I52" s="243">
        <f t="shared" si="12"/>
        <v>0.30000000000000004</v>
      </c>
      <c r="J52" s="274">
        <v>0.3</v>
      </c>
      <c r="K52" s="146">
        <f t="shared" si="13"/>
        <v>0.15</v>
      </c>
      <c r="L52" s="222">
        <f t="shared" si="14"/>
        <v>0</v>
      </c>
    </row>
    <row r="53" spans="1:12" ht="15" customHeight="1" x14ac:dyDescent="0.2">
      <c r="A53" s="104"/>
      <c r="B53" s="542" t="s">
        <v>29</v>
      </c>
      <c r="C53" s="577"/>
      <c r="D53" s="150">
        <v>18</v>
      </c>
      <c r="E53" s="194">
        <v>25</v>
      </c>
      <c r="F53" s="152">
        <v>2.2999999999999998</v>
      </c>
      <c r="G53" s="152">
        <v>0.3</v>
      </c>
      <c r="H53" s="257">
        <v>1.7</v>
      </c>
      <c r="I53" s="258">
        <f t="shared" si="12"/>
        <v>0.29999999999999982</v>
      </c>
      <c r="J53" s="231">
        <v>0.3</v>
      </c>
      <c r="K53" s="260">
        <f t="shared" ref="K53:K64" si="15">J53/2</f>
        <v>0.15</v>
      </c>
      <c r="L53" s="156">
        <f t="shared" si="14"/>
        <v>0</v>
      </c>
    </row>
    <row r="54" spans="1:12" ht="15" customHeight="1" x14ac:dyDescent="0.2">
      <c r="A54" s="104"/>
      <c r="B54" s="542"/>
      <c r="C54" s="578" t="s">
        <v>119</v>
      </c>
      <c r="D54" s="157"/>
      <c r="E54" s="228">
        <v>7</v>
      </c>
      <c r="F54" s="254">
        <v>1.4</v>
      </c>
      <c r="G54" s="245">
        <v>0.3</v>
      </c>
      <c r="H54" s="270" t="s">
        <v>83</v>
      </c>
      <c r="I54" s="271">
        <f t="shared" ref="I54:I64" si="16">F54-G54</f>
        <v>1.0999999999999999</v>
      </c>
      <c r="J54" s="272">
        <v>0.3</v>
      </c>
      <c r="K54" s="234">
        <f t="shared" si="15"/>
        <v>0.15</v>
      </c>
      <c r="L54" s="273">
        <f t="shared" ref="L54:L64" si="17">F54-G54-J54</f>
        <v>0.79999999999999982</v>
      </c>
    </row>
    <row r="55" spans="1:12" ht="15" customHeight="1" x14ac:dyDescent="0.2">
      <c r="A55" s="104"/>
      <c r="B55" s="148">
        <v>40254</v>
      </c>
      <c r="C55" s="578"/>
      <c r="D55" s="157">
        <v>7</v>
      </c>
      <c r="E55" s="228">
        <v>8</v>
      </c>
      <c r="F55" s="143">
        <v>1.45</v>
      </c>
      <c r="G55" s="143">
        <v>0.3</v>
      </c>
      <c r="H55" s="252" t="s">
        <v>83</v>
      </c>
      <c r="I55" s="243">
        <f t="shared" si="16"/>
        <v>1.1499999999999999</v>
      </c>
      <c r="J55" s="263">
        <v>0.3</v>
      </c>
      <c r="K55" s="141">
        <f t="shared" si="15"/>
        <v>0.15</v>
      </c>
      <c r="L55" s="256">
        <f t="shared" si="17"/>
        <v>0.84999999999999987</v>
      </c>
    </row>
    <row r="56" spans="1:12" ht="15" customHeight="1" x14ac:dyDescent="0.2">
      <c r="A56" s="104"/>
      <c r="B56" s="148"/>
      <c r="C56" s="578"/>
      <c r="D56" s="157">
        <v>8</v>
      </c>
      <c r="E56" s="228">
        <v>9</v>
      </c>
      <c r="F56" s="252">
        <v>1.55</v>
      </c>
      <c r="G56" s="143">
        <v>0.3</v>
      </c>
      <c r="H56" s="252" t="s">
        <v>83</v>
      </c>
      <c r="I56" s="243">
        <f t="shared" si="16"/>
        <v>1.25</v>
      </c>
      <c r="J56" s="264">
        <v>0.3</v>
      </c>
      <c r="K56" s="146">
        <f t="shared" si="15"/>
        <v>0.15</v>
      </c>
      <c r="L56" s="222">
        <f t="shared" si="17"/>
        <v>0.95</v>
      </c>
    </row>
    <row r="57" spans="1:12" ht="15" customHeight="1" x14ac:dyDescent="0.2">
      <c r="A57" s="104"/>
      <c r="B57" s="170"/>
      <c r="C57" s="578"/>
      <c r="D57" s="136">
        <v>9</v>
      </c>
      <c r="E57" s="229">
        <v>10</v>
      </c>
      <c r="F57" s="254">
        <v>1.65</v>
      </c>
      <c r="G57" s="143">
        <v>0.3</v>
      </c>
      <c r="H57" s="252" t="s">
        <v>83</v>
      </c>
      <c r="I57" s="243">
        <f t="shared" si="16"/>
        <v>1.3499999999999999</v>
      </c>
      <c r="J57" s="264">
        <v>0.3</v>
      </c>
      <c r="K57" s="265">
        <f t="shared" si="15"/>
        <v>0.15</v>
      </c>
      <c r="L57" s="147">
        <f t="shared" si="17"/>
        <v>1.0499999999999998</v>
      </c>
    </row>
    <row r="58" spans="1:12" ht="15" customHeight="1" x14ac:dyDescent="0.2">
      <c r="A58" s="104"/>
      <c r="B58" s="170"/>
      <c r="C58" s="578"/>
      <c r="D58" s="136">
        <v>10</v>
      </c>
      <c r="E58" s="229">
        <v>11</v>
      </c>
      <c r="F58" s="252">
        <v>1.75</v>
      </c>
      <c r="G58" s="143">
        <v>0.3</v>
      </c>
      <c r="H58" s="252" t="s">
        <v>83</v>
      </c>
      <c r="I58" s="215">
        <f t="shared" si="16"/>
        <v>1.45</v>
      </c>
      <c r="J58" s="264">
        <v>0.3</v>
      </c>
      <c r="K58" s="146">
        <f t="shared" si="15"/>
        <v>0.15</v>
      </c>
      <c r="L58" s="256">
        <f t="shared" si="17"/>
        <v>1.1499999999999999</v>
      </c>
    </row>
    <row r="59" spans="1:12" ht="15" customHeight="1" x14ac:dyDescent="0.2">
      <c r="A59" s="104"/>
      <c r="B59" s="170"/>
      <c r="C59" s="578"/>
      <c r="D59" s="136">
        <v>11</v>
      </c>
      <c r="E59" s="229">
        <v>12</v>
      </c>
      <c r="F59" s="252">
        <v>1.85</v>
      </c>
      <c r="G59" s="143">
        <v>0.3</v>
      </c>
      <c r="H59" s="252" t="s">
        <v>83</v>
      </c>
      <c r="I59" s="238">
        <f t="shared" si="16"/>
        <v>1.55</v>
      </c>
      <c r="J59" s="264">
        <v>0.3</v>
      </c>
      <c r="K59" s="146">
        <f t="shared" si="15"/>
        <v>0.15</v>
      </c>
      <c r="L59" s="222">
        <f t="shared" si="17"/>
        <v>1.25</v>
      </c>
    </row>
    <row r="60" spans="1:12" ht="15" customHeight="1" x14ac:dyDescent="0.2">
      <c r="A60" s="104"/>
      <c r="B60" s="170"/>
      <c r="C60" s="578"/>
      <c r="D60" s="136">
        <v>12</v>
      </c>
      <c r="E60" s="229">
        <v>13</v>
      </c>
      <c r="F60" s="254">
        <v>1.95</v>
      </c>
      <c r="G60" s="143">
        <v>0.3</v>
      </c>
      <c r="H60" s="252" t="s">
        <v>83</v>
      </c>
      <c r="I60" s="243">
        <f t="shared" si="16"/>
        <v>1.65</v>
      </c>
      <c r="J60" s="264">
        <v>0.3</v>
      </c>
      <c r="K60" s="265">
        <f t="shared" si="15"/>
        <v>0.15</v>
      </c>
      <c r="L60" s="222">
        <f t="shared" si="17"/>
        <v>1.3499999999999999</v>
      </c>
    </row>
    <row r="61" spans="1:12" ht="15" customHeight="1" x14ac:dyDescent="0.2">
      <c r="A61" s="104"/>
      <c r="B61" s="170"/>
      <c r="C61" s="578"/>
      <c r="D61" s="216">
        <v>13</v>
      </c>
      <c r="E61" s="217">
        <v>15</v>
      </c>
      <c r="F61" s="252">
        <v>2.0499999999999998</v>
      </c>
      <c r="G61" s="143">
        <v>0.3</v>
      </c>
      <c r="H61" s="252" t="s">
        <v>83</v>
      </c>
      <c r="I61" s="243">
        <f t="shared" si="16"/>
        <v>1.7499999999999998</v>
      </c>
      <c r="J61" s="264">
        <v>0.3</v>
      </c>
      <c r="K61" s="146">
        <f t="shared" si="15"/>
        <v>0.15</v>
      </c>
      <c r="L61" s="222">
        <f t="shared" si="17"/>
        <v>1.4499999999999997</v>
      </c>
    </row>
    <row r="62" spans="1:12" ht="15" customHeight="1" x14ac:dyDescent="0.2">
      <c r="A62" s="104"/>
      <c r="B62" s="170"/>
      <c r="C62" s="578"/>
      <c r="D62" s="216">
        <v>15</v>
      </c>
      <c r="E62" s="217">
        <v>16</v>
      </c>
      <c r="F62" s="269">
        <v>2.15</v>
      </c>
      <c r="G62" s="143">
        <v>0.3</v>
      </c>
      <c r="H62" s="252" t="s">
        <v>83</v>
      </c>
      <c r="I62" s="243">
        <f t="shared" si="16"/>
        <v>1.8499999999999999</v>
      </c>
      <c r="J62" s="253">
        <v>0.3</v>
      </c>
      <c r="K62" s="146">
        <f t="shared" si="15"/>
        <v>0.15</v>
      </c>
      <c r="L62" s="222">
        <f t="shared" si="17"/>
        <v>1.5499999999999998</v>
      </c>
    </row>
    <row r="63" spans="1:12" ht="15" customHeight="1" x14ac:dyDescent="0.2">
      <c r="A63" s="104"/>
      <c r="B63" s="170"/>
      <c r="C63" s="578"/>
      <c r="D63" s="216">
        <v>16</v>
      </c>
      <c r="E63" s="217">
        <v>18</v>
      </c>
      <c r="F63" s="269">
        <v>2.25</v>
      </c>
      <c r="G63" s="218">
        <v>0.3</v>
      </c>
      <c r="H63" s="252" t="s">
        <v>83</v>
      </c>
      <c r="I63" s="243">
        <f t="shared" si="16"/>
        <v>1.95</v>
      </c>
      <c r="J63" s="253">
        <v>0.3</v>
      </c>
      <c r="K63" s="146">
        <f t="shared" si="15"/>
        <v>0.15</v>
      </c>
      <c r="L63" s="222">
        <f t="shared" si="17"/>
        <v>1.65</v>
      </c>
    </row>
    <row r="64" spans="1:12" ht="15" customHeight="1" thickBot="1" x14ac:dyDescent="0.25">
      <c r="A64" s="104"/>
      <c r="B64" s="200"/>
      <c r="C64" s="579"/>
      <c r="D64" s="167">
        <v>18</v>
      </c>
      <c r="E64" s="196">
        <v>25</v>
      </c>
      <c r="F64" s="162">
        <v>2.2999999999999998</v>
      </c>
      <c r="G64" s="162">
        <v>0.3</v>
      </c>
      <c r="H64" s="266" t="s">
        <v>83</v>
      </c>
      <c r="I64" s="244">
        <f t="shared" si="16"/>
        <v>1.9999999999999998</v>
      </c>
      <c r="J64" s="267">
        <v>0.3</v>
      </c>
      <c r="K64" s="212">
        <f t="shared" si="15"/>
        <v>0.15</v>
      </c>
      <c r="L64" s="197">
        <f t="shared" si="17"/>
        <v>1.6999999999999997</v>
      </c>
    </row>
    <row r="65" spans="1:12" ht="15" customHeight="1" x14ac:dyDescent="0.2">
      <c r="A65" s="104"/>
      <c r="B65" s="223"/>
      <c r="C65" s="575" t="s">
        <v>220</v>
      </c>
      <c r="D65" s="127"/>
      <c r="E65" s="224">
        <v>7</v>
      </c>
      <c r="F65" s="248">
        <v>1.4</v>
      </c>
      <c r="G65" s="225">
        <v>0.3</v>
      </c>
      <c r="H65" s="129">
        <v>0.8</v>
      </c>
      <c r="I65" s="249">
        <f t="shared" ref="I65:I75" si="18">F65-G65-H65</f>
        <v>0.29999999999999982</v>
      </c>
      <c r="J65" s="250">
        <v>0.3</v>
      </c>
      <c r="K65" s="132">
        <f t="shared" ref="K65:K74" si="19">J65/2</f>
        <v>0.15</v>
      </c>
      <c r="L65" s="251">
        <f t="shared" ref="L65:L75" si="20">F65-G65-H65-J65</f>
        <v>0</v>
      </c>
    </row>
    <row r="66" spans="1:12" ht="15" customHeight="1" x14ac:dyDescent="0.2">
      <c r="A66" s="104"/>
      <c r="B66" s="170"/>
      <c r="C66" s="580"/>
      <c r="D66" s="157">
        <v>7</v>
      </c>
      <c r="E66" s="228">
        <v>8</v>
      </c>
      <c r="F66" s="143">
        <v>1.45</v>
      </c>
      <c r="G66" s="143">
        <v>0.3</v>
      </c>
      <c r="H66" s="262">
        <v>0.85</v>
      </c>
      <c r="I66" s="215">
        <f t="shared" si="18"/>
        <v>0.29999999999999993</v>
      </c>
      <c r="J66" s="268">
        <v>0.3</v>
      </c>
      <c r="K66" s="141">
        <f t="shared" si="19"/>
        <v>0.15</v>
      </c>
      <c r="L66" s="147">
        <f t="shared" si="20"/>
        <v>0</v>
      </c>
    </row>
    <row r="67" spans="1:12" ht="15" customHeight="1" x14ac:dyDescent="0.2">
      <c r="A67" s="104"/>
      <c r="B67" s="169"/>
      <c r="C67" s="580"/>
      <c r="D67" s="157">
        <v>8</v>
      </c>
      <c r="E67" s="228">
        <v>9</v>
      </c>
      <c r="F67" s="252">
        <v>1.55</v>
      </c>
      <c r="G67" s="143">
        <v>0.3</v>
      </c>
      <c r="H67" s="252">
        <v>0.95</v>
      </c>
      <c r="I67" s="215">
        <f t="shared" si="18"/>
        <v>0.30000000000000004</v>
      </c>
      <c r="J67" s="253">
        <v>0.3</v>
      </c>
      <c r="K67" s="146">
        <f t="shared" si="19"/>
        <v>0.15</v>
      </c>
      <c r="L67" s="222">
        <f t="shared" si="20"/>
        <v>0</v>
      </c>
    </row>
    <row r="68" spans="1:12" ht="15" customHeight="1" x14ac:dyDescent="0.2">
      <c r="A68" s="104"/>
      <c r="B68" s="169"/>
      <c r="C68" s="580"/>
      <c r="D68" s="136">
        <v>9</v>
      </c>
      <c r="E68" s="229">
        <v>10</v>
      </c>
      <c r="F68" s="254">
        <v>1.65</v>
      </c>
      <c r="G68" s="143">
        <v>0.3</v>
      </c>
      <c r="H68" s="254">
        <v>1.05</v>
      </c>
      <c r="I68" s="215">
        <f t="shared" si="18"/>
        <v>0.29999999999999982</v>
      </c>
      <c r="J68" s="253">
        <v>0.3</v>
      </c>
      <c r="K68" s="146">
        <f t="shared" si="19"/>
        <v>0.15</v>
      </c>
      <c r="L68" s="222">
        <f t="shared" si="20"/>
        <v>0</v>
      </c>
    </row>
    <row r="69" spans="1:12" ht="15" customHeight="1" x14ac:dyDescent="0.2">
      <c r="A69" s="104"/>
      <c r="B69" s="169"/>
      <c r="C69" s="576"/>
      <c r="D69" s="136">
        <v>10</v>
      </c>
      <c r="E69" s="229">
        <v>11</v>
      </c>
      <c r="F69" s="252">
        <v>1.75</v>
      </c>
      <c r="G69" s="143">
        <v>0.3</v>
      </c>
      <c r="H69" s="252">
        <v>1.1499999999999999</v>
      </c>
      <c r="I69" s="215">
        <f t="shared" si="18"/>
        <v>0.30000000000000004</v>
      </c>
      <c r="J69" s="253">
        <v>0.3</v>
      </c>
      <c r="K69" s="255">
        <f t="shared" si="19"/>
        <v>0.15</v>
      </c>
      <c r="L69" s="147">
        <f t="shared" si="20"/>
        <v>0</v>
      </c>
    </row>
    <row r="70" spans="1:12" ht="15" customHeight="1" x14ac:dyDescent="0.2">
      <c r="A70" s="104"/>
      <c r="B70" s="169"/>
      <c r="C70" s="576"/>
      <c r="D70" s="136">
        <v>11</v>
      </c>
      <c r="E70" s="229">
        <v>13</v>
      </c>
      <c r="F70" s="252">
        <v>1.85</v>
      </c>
      <c r="G70" s="143">
        <v>0.3</v>
      </c>
      <c r="H70" s="252">
        <v>1.25</v>
      </c>
      <c r="I70" s="215">
        <f t="shared" si="18"/>
        <v>0.30000000000000004</v>
      </c>
      <c r="J70" s="253">
        <v>0.3</v>
      </c>
      <c r="K70" s="146">
        <f t="shared" si="19"/>
        <v>0.15</v>
      </c>
      <c r="L70" s="147">
        <f t="shared" si="20"/>
        <v>0</v>
      </c>
    </row>
    <row r="71" spans="1:12" ht="15" customHeight="1" x14ac:dyDescent="0.2">
      <c r="A71" s="104"/>
      <c r="B71" s="170"/>
      <c r="C71" s="576"/>
      <c r="D71" s="136">
        <v>13</v>
      </c>
      <c r="E71" s="229">
        <v>14</v>
      </c>
      <c r="F71" s="254">
        <v>1.95</v>
      </c>
      <c r="G71" s="143">
        <v>0.3</v>
      </c>
      <c r="H71" s="254">
        <v>1.35</v>
      </c>
      <c r="I71" s="215">
        <f t="shared" si="18"/>
        <v>0.29999999999999982</v>
      </c>
      <c r="J71" s="253">
        <v>0.3</v>
      </c>
      <c r="K71" s="146">
        <f t="shared" si="19"/>
        <v>0.15</v>
      </c>
      <c r="L71" s="256">
        <f t="shared" si="20"/>
        <v>0</v>
      </c>
    </row>
    <row r="72" spans="1:12" ht="15" customHeight="1" x14ac:dyDescent="0.2">
      <c r="A72" s="104"/>
      <c r="B72" s="148"/>
      <c r="C72" s="576"/>
      <c r="D72" s="216">
        <v>14</v>
      </c>
      <c r="E72" s="217">
        <v>15</v>
      </c>
      <c r="F72" s="252">
        <v>2.0499999999999998</v>
      </c>
      <c r="G72" s="143">
        <v>0.3</v>
      </c>
      <c r="H72" s="252">
        <v>1.45</v>
      </c>
      <c r="I72" s="215">
        <f t="shared" si="18"/>
        <v>0.29999999999999982</v>
      </c>
      <c r="J72" s="253">
        <v>0.3</v>
      </c>
      <c r="K72" s="146">
        <f t="shared" si="19"/>
        <v>0.15</v>
      </c>
      <c r="L72" s="222">
        <f t="shared" si="20"/>
        <v>0</v>
      </c>
    </row>
    <row r="73" spans="1:12" ht="15" customHeight="1" x14ac:dyDescent="0.2">
      <c r="A73" s="104"/>
      <c r="B73" s="148">
        <v>40255</v>
      </c>
      <c r="C73" s="576"/>
      <c r="D73" s="216">
        <v>15</v>
      </c>
      <c r="E73" s="217">
        <v>17</v>
      </c>
      <c r="F73" s="269">
        <v>2.15</v>
      </c>
      <c r="G73" s="143">
        <v>0.3</v>
      </c>
      <c r="H73" s="269">
        <v>1.55</v>
      </c>
      <c r="I73" s="243">
        <f t="shared" si="18"/>
        <v>0.29999999999999982</v>
      </c>
      <c r="J73" s="253">
        <v>0.3</v>
      </c>
      <c r="K73" s="146">
        <f t="shared" si="19"/>
        <v>0.15</v>
      </c>
      <c r="L73" s="222">
        <f t="shared" si="20"/>
        <v>0</v>
      </c>
    </row>
    <row r="74" spans="1:12" ht="15" customHeight="1" x14ac:dyDescent="0.2">
      <c r="A74" s="104"/>
      <c r="B74" s="148"/>
      <c r="C74" s="576"/>
      <c r="D74" s="216">
        <v>17</v>
      </c>
      <c r="E74" s="217">
        <v>18</v>
      </c>
      <c r="F74" s="269">
        <v>2.25</v>
      </c>
      <c r="G74" s="218">
        <v>0.3</v>
      </c>
      <c r="H74" s="269">
        <v>1.65</v>
      </c>
      <c r="I74" s="243">
        <f t="shared" si="18"/>
        <v>0.30000000000000004</v>
      </c>
      <c r="J74" s="274">
        <v>0.3</v>
      </c>
      <c r="K74" s="146">
        <f t="shared" si="19"/>
        <v>0.15</v>
      </c>
      <c r="L74" s="222">
        <f t="shared" si="20"/>
        <v>0</v>
      </c>
    </row>
    <row r="75" spans="1:12" ht="15" customHeight="1" x14ac:dyDescent="0.2">
      <c r="A75" s="104"/>
      <c r="B75" s="542" t="s">
        <v>29</v>
      </c>
      <c r="C75" s="577"/>
      <c r="D75" s="150">
        <v>18</v>
      </c>
      <c r="E75" s="194">
        <v>25</v>
      </c>
      <c r="F75" s="152">
        <v>2.2999999999999998</v>
      </c>
      <c r="G75" s="152">
        <v>0.3</v>
      </c>
      <c r="H75" s="257">
        <v>1.7</v>
      </c>
      <c r="I75" s="258">
        <f t="shared" si="18"/>
        <v>0.29999999999999982</v>
      </c>
      <c r="J75" s="231">
        <v>0.3</v>
      </c>
      <c r="K75" s="260">
        <f t="shared" ref="K75:K86" si="21">J75/2</f>
        <v>0.15</v>
      </c>
      <c r="L75" s="156">
        <f t="shared" si="20"/>
        <v>0</v>
      </c>
    </row>
    <row r="76" spans="1:12" ht="15" customHeight="1" x14ac:dyDescent="0.2">
      <c r="A76" s="104"/>
      <c r="B76" s="542"/>
      <c r="C76" s="578" t="s">
        <v>119</v>
      </c>
      <c r="D76" s="157"/>
      <c r="E76" s="228">
        <v>7</v>
      </c>
      <c r="F76" s="254">
        <v>1.4</v>
      </c>
      <c r="G76" s="245">
        <v>0.3</v>
      </c>
      <c r="H76" s="270" t="s">
        <v>83</v>
      </c>
      <c r="I76" s="271">
        <f t="shared" ref="I76:I86" si="22">F76-G76</f>
        <v>1.0999999999999999</v>
      </c>
      <c r="J76" s="272">
        <v>0.3</v>
      </c>
      <c r="K76" s="234">
        <f t="shared" si="21"/>
        <v>0.15</v>
      </c>
      <c r="L76" s="273">
        <f t="shared" ref="L76:L86" si="23">F76-G76-J76</f>
        <v>0.79999999999999982</v>
      </c>
    </row>
    <row r="77" spans="1:12" ht="15" customHeight="1" x14ac:dyDescent="0.2">
      <c r="A77" s="104"/>
      <c r="B77" s="148"/>
      <c r="C77" s="578"/>
      <c r="D77" s="157">
        <v>7</v>
      </c>
      <c r="E77" s="228">
        <v>8</v>
      </c>
      <c r="F77" s="143">
        <v>1.45</v>
      </c>
      <c r="G77" s="143">
        <v>0.3</v>
      </c>
      <c r="H77" s="252" t="s">
        <v>83</v>
      </c>
      <c r="I77" s="243">
        <f t="shared" si="22"/>
        <v>1.1499999999999999</v>
      </c>
      <c r="J77" s="263">
        <v>0.3</v>
      </c>
      <c r="K77" s="141">
        <f t="shared" si="21"/>
        <v>0.15</v>
      </c>
      <c r="L77" s="256">
        <f t="shared" si="23"/>
        <v>0.84999999999999987</v>
      </c>
    </row>
    <row r="78" spans="1:12" ht="15" customHeight="1" x14ac:dyDescent="0.2">
      <c r="A78" s="104"/>
      <c r="B78" s="148"/>
      <c r="C78" s="578"/>
      <c r="D78" s="157">
        <v>8</v>
      </c>
      <c r="E78" s="228">
        <v>9</v>
      </c>
      <c r="F78" s="252">
        <v>1.55</v>
      </c>
      <c r="G78" s="143">
        <v>0.3</v>
      </c>
      <c r="H78" s="252" t="s">
        <v>83</v>
      </c>
      <c r="I78" s="243">
        <f t="shared" si="22"/>
        <v>1.25</v>
      </c>
      <c r="J78" s="264">
        <v>0.3</v>
      </c>
      <c r="K78" s="146">
        <f t="shared" si="21"/>
        <v>0.15</v>
      </c>
      <c r="L78" s="222">
        <f t="shared" si="23"/>
        <v>0.95</v>
      </c>
    </row>
    <row r="79" spans="1:12" ht="15" customHeight="1" x14ac:dyDescent="0.2">
      <c r="A79" s="104"/>
      <c r="B79" s="170"/>
      <c r="C79" s="578"/>
      <c r="D79" s="136">
        <v>9</v>
      </c>
      <c r="E79" s="229">
        <v>10</v>
      </c>
      <c r="F79" s="254">
        <v>1.65</v>
      </c>
      <c r="G79" s="143">
        <v>0.3</v>
      </c>
      <c r="H79" s="252" t="s">
        <v>83</v>
      </c>
      <c r="I79" s="243">
        <f t="shared" si="22"/>
        <v>1.3499999999999999</v>
      </c>
      <c r="J79" s="264">
        <v>0.3</v>
      </c>
      <c r="K79" s="265">
        <f t="shared" si="21"/>
        <v>0.15</v>
      </c>
      <c r="L79" s="147">
        <f t="shared" si="23"/>
        <v>1.0499999999999998</v>
      </c>
    </row>
    <row r="80" spans="1:12" ht="15" customHeight="1" x14ac:dyDescent="0.2">
      <c r="A80" s="104"/>
      <c r="B80" s="170"/>
      <c r="C80" s="578"/>
      <c r="D80" s="136">
        <v>10</v>
      </c>
      <c r="E80" s="229">
        <v>11</v>
      </c>
      <c r="F80" s="252">
        <v>1.75</v>
      </c>
      <c r="G80" s="143">
        <v>0.3</v>
      </c>
      <c r="H80" s="252" t="s">
        <v>83</v>
      </c>
      <c r="I80" s="215">
        <f t="shared" si="22"/>
        <v>1.45</v>
      </c>
      <c r="J80" s="264">
        <v>0.3</v>
      </c>
      <c r="K80" s="146">
        <f t="shared" si="21"/>
        <v>0.15</v>
      </c>
      <c r="L80" s="256">
        <f t="shared" si="23"/>
        <v>1.1499999999999999</v>
      </c>
    </row>
    <row r="81" spans="1:12" ht="15" customHeight="1" x14ac:dyDescent="0.2">
      <c r="A81" s="104"/>
      <c r="B81" s="170"/>
      <c r="C81" s="578"/>
      <c r="D81" s="136">
        <v>11</v>
      </c>
      <c r="E81" s="229">
        <v>13</v>
      </c>
      <c r="F81" s="252">
        <v>1.85</v>
      </c>
      <c r="G81" s="143">
        <v>0.3</v>
      </c>
      <c r="H81" s="252" t="s">
        <v>83</v>
      </c>
      <c r="I81" s="238">
        <f t="shared" si="22"/>
        <v>1.55</v>
      </c>
      <c r="J81" s="264">
        <v>0.3</v>
      </c>
      <c r="K81" s="146">
        <f t="shared" si="21"/>
        <v>0.15</v>
      </c>
      <c r="L81" s="222">
        <f t="shared" si="23"/>
        <v>1.25</v>
      </c>
    </row>
    <row r="82" spans="1:12" ht="15" customHeight="1" x14ac:dyDescent="0.2">
      <c r="A82" s="104"/>
      <c r="B82" s="170"/>
      <c r="C82" s="578"/>
      <c r="D82" s="136">
        <v>13</v>
      </c>
      <c r="E82" s="229">
        <v>14</v>
      </c>
      <c r="F82" s="254">
        <v>1.95</v>
      </c>
      <c r="G82" s="143">
        <v>0.3</v>
      </c>
      <c r="H82" s="252" t="s">
        <v>83</v>
      </c>
      <c r="I82" s="243">
        <f t="shared" si="22"/>
        <v>1.65</v>
      </c>
      <c r="J82" s="264">
        <v>0.3</v>
      </c>
      <c r="K82" s="265">
        <f t="shared" si="21"/>
        <v>0.15</v>
      </c>
      <c r="L82" s="222">
        <f t="shared" si="23"/>
        <v>1.3499999999999999</v>
      </c>
    </row>
    <row r="83" spans="1:12" ht="15" customHeight="1" x14ac:dyDescent="0.2">
      <c r="A83" s="104"/>
      <c r="B83" s="170"/>
      <c r="C83" s="578"/>
      <c r="D83" s="216">
        <v>14</v>
      </c>
      <c r="E83" s="217">
        <v>15</v>
      </c>
      <c r="F83" s="252">
        <v>2.0499999999999998</v>
      </c>
      <c r="G83" s="143">
        <v>0.3</v>
      </c>
      <c r="H83" s="252" t="s">
        <v>83</v>
      </c>
      <c r="I83" s="243">
        <f t="shared" si="22"/>
        <v>1.7499999999999998</v>
      </c>
      <c r="J83" s="264">
        <v>0.3</v>
      </c>
      <c r="K83" s="146">
        <f t="shared" si="21"/>
        <v>0.15</v>
      </c>
      <c r="L83" s="222">
        <f t="shared" si="23"/>
        <v>1.4499999999999997</v>
      </c>
    </row>
    <row r="84" spans="1:12" ht="15" customHeight="1" x14ac:dyDescent="0.2">
      <c r="A84" s="104"/>
      <c r="B84" s="170"/>
      <c r="C84" s="578"/>
      <c r="D84" s="216">
        <v>15</v>
      </c>
      <c r="E84" s="217">
        <v>17</v>
      </c>
      <c r="F84" s="269">
        <v>2.15</v>
      </c>
      <c r="G84" s="143">
        <v>0.3</v>
      </c>
      <c r="H84" s="252" t="s">
        <v>83</v>
      </c>
      <c r="I84" s="243">
        <f t="shared" si="22"/>
        <v>1.8499999999999999</v>
      </c>
      <c r="J84" s="253">
        <v>0.3</v>
      </c>
      <c r="K84" s="146">
        <f t="shared" si="21"/>
        <v>0.15</v>
      </c>
      <c r="L84" s="222">
        <f t="shared" si="23"/>
        <v>1.5499999999999998</v>
      </c>
    </row>
    <row r="85" spans="1:12" ht="15" customHeight="1" x14ac:dyDescent="0.2">
      <c r="A85" s="104"/>
      <c r="B85" s="170"/>
      <c r="C85" s="578"/>
      <c r="D85" s="216">
        <v>17</v>
      </c>
      <c r="E85" s="217">
        <v>18</v>
      </c>
      <c r="F85" s="269">
        <v>2.25</v>
      </c>
      <c r="G85" s="218">
        <v>0.3</v>
      </c>
      <c r="H85" s="252" t="s">
        <v>83</v>
      </c>
      <c r="I85" s="243">
        <f t="shared" si="22"/>
        <v>1.95</v>
      </c>
      <c r="J85" s="253">
        <v>0.3</v>
      </c>
      <c r="K85" s="146">
        <f t="shared" si="21"/>
        <v>0.15</v>
      </c>
      <c r="L85" s="222">
        <f t="shared" si="23"/>
        <v>1.65</v>
      </c>
    </row>
    <row r="86" spans="1:12" ht="15" customHeight="1" thickBot="1" x14ac:dyDescent="0.25">
      <c r="A86" s="104"/>
      <c r="B86" s="200"/>
      <c r="C86" s="579"/>
      <c r="D86" s="150">
        <v>18</v>
      </c>
      <c r="E86" s="194">
        <v>25</v>
      </c>
      <c r="F86" s="162">
        <v>2.2999999999999998</v>
      </c>
      <c r="G86" s="162">
        <v>0.3</v>
      </c>
      <c r="H86" s="266" t="s">
        <v>83</v>
      </c>
      <c r="I86" s="244">
        <f t="shared" si="22"/>
        <v>1.9999999999999998</v>
      </c>
      <c r="J86" s="267">
        <v>0.3</v>
      </c>
      <c r="K86" s="212">
        <f t="shared" si="21"/>
        <v>0.15</v>
      </c>
      <c r="L86" s="197">
        <f t="shared" si="23"/>
        <v>1.6999999999999997</v>
      </c>
    </row>
    <row r="87" spans="1:12" ht="15" customHeight="1" x14ac:dyDescent="0.2">
      <c r="B87" s="178" t="s">
        <v>245</v>
      </c>
      <c r="C87" s="178"/>
      <c r="D87" s="246"/>
      <c r="E87" s="247"/>
      <c r="F87" s="180"/>
      <c r="G87" s="181"/>
      <c r="H87" s="181"/>
      <c r="I87" s="275"/>
      <c r="J87" s="181"/>
      <c r="K87" s="182"/>
      <c r="L87" s="181"/>
    </row>
    <row r="88" spans="1:12" ht="15" customHeight="1" x14ac:dyDescent="0.2">
      <c r="B88" s="184"/>
      <c r="C88" s="185"/>
      <c r="D88" s="185"/>
      <c r="E88" s="185"/>
      <c r="F88" s="185"/>
      <c r="G88" s="185"/>
      <c r="H88" s="185"/>
      <c r="I88" s="185"/>
      <c r="J88" s="185"/>
      <c r="K88" s="185"/>
      <c r="L88" s="185"/>
    </row>
    <row r="89" spans="1:12" ht="15" customHeight="1" x14ac:dyDescent="0.2">
      <c r="B89" s="186" t="s">
        <v>229</v>
      </c>
      <c r="C89" s="186"/>
      <c r="D89" s="186"/>
      <c r="E89" s="186"/>
      <c r="F89" s="186"/>
      <c r="G89" s="186"/>
      <c r="H89" s="186"/>
      <c r="I89" s="186"/>
      <c r="J89" s="186"/>
      <c r="K89" s="186"/>
      <c r="L89" s="186"/>
    </row>
    <row r="90" spans="1:12" ht="15" customHeight="1" x14ac:dyDescent="0.2">
      <c r="B90" s="186"/>
      <c r="C90" s="186"/>
      <c r="D90" s="186"/>
      <c r="E90" s="186"/>
      <c r="F90" s="186"/>
      <c r="G90" s="186"/>
      <c r="H90" s="186"/>
      <c r="I90" s="186"/>
      <c r="J90" s="186"/>
      <c r="K90" s="186"/>
      <c r="L90" s="186"/>
    </row>
    <row r="91" spans="1:12" ht="15" customHeight="1" x14ac:dyDescent="0.2">
      <c r="B91" s="188" t="s">
        <v>89</v>
      </c>
      <c r="C91" s="187"/>
      <c r="D91" s="187"/>
      <c r="E91" s="187"/>
      <c r="F91" s="187"/>
      <c r="G91" s="187"/>
      <c r="H91" s="187"/>
      <c r="I91" s="187"/>
      <c r="J91" s="187"/>
      <c r="K91" s="187"/>
      <c r="L91" s="187"/>
    </row>
    <row r="92" spans="1:12" ht="15" customHeight="1" x14ac:dyDescent="0.2"/>
    <row r="93" spans="1:12" ht="15" customHeight="1" x14ac:dyDescent="0.2"/>
    <row r="94" spans="1:12" ht="15" customHeight="1" x14ac:dyDescent="0.2"/>
    <row r="95" spans="1:12" ht="15" customHeight="1" x14ac:dyDescent="0.2"/>
    <row r="96" spans="1:12"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sheetData>
  <mergeCells count="19">
    <mergeCell ref="B1:L1"/>
    <mergeCell ref="B2:L2"/>
    <mergeCell ref="B3:C6"/>
    <mergeCell ref="D3:E6"/>
    <mergeCell ref="F3:F4"/>
    <mergeCell ref="G3:G4"/>
    <mergeCell ref="J3:K4"/>
    <mergeCell ref="C7:C14"/>
    <mergeCell ref="B14:B15"/>
    <mergeCell ref="C15:C22"/>
    <mergeCell ref="C23:C32"/>
    <mergeCell ref="B32:B33"/>
    <mergeCell ref="C33:C42"/>
    <mergeCell ref="C43:C53"/>
    <mergeCell ref="B53:B54"/>
    <mergeCell ref="C54:C64"/>
    <mergeCell ref="C65:C75"/>
    <mergeCell ref="B75:B76"/>
    <mergeCell ref="C76:C86"/>
  </mergeCells>
  <phoneticPr fontId="36"/>
  <printOptions horizontalCentered="1"/>
  <pageMargins left="0.78740157480314965" right="0" top="0.39370078740157483" bottom="0.39370078740157483"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K77"/>
  <sheetViews>
    <sheetView view="pageBreakPreview" zoomScaleNormal="100" zoomScaleSheetLayoutView="100" workbookViewId="0">
      <pane xSplit="2" ySplit="6" topLeftCell="C7" activePane="bottomRight" state="frozen"/>
      <selection pane="topRight"/>
      <selection pane="bottomLeft"/>
      <selection pane="bottomRight" sqref="A1:J1"/>
    </sheetView>
  </sheetViews>
  <sheetFormatPr defaultColWidth="9.09765625" defaultRowHeight="12" x14ac:dyDescent="0.2"/>
  <cols>
    <col min="1" max="1" width="9.3984375" style="99" customWidth="1"/>
    <col min="2" max="2" width="3.09765625" style="100" customWidth="1"/>
    <col min="3" max="3" width="9.296875" style="99" bestFit="1" customWidth="1"/>
    <col min="4" max="4" width="8.09765625" style="99" customWidth="1"/>
    <col min="5" max="5" width="10.09765625" style="101" customWidth="1"/>
    <col min="6" max="7" width="10.09765625" style="102" customWidth="1"/>
    <col min="8" max="8" width="10.09765625" style="103" customWidth="1"/>
    <col min="9" max="9" width="11.69921875" style="103" customWidth="1"/>
    <col min="10" max="10" width="11.69921875" style="102" customWidth="1"/>
    <col min="11" max="11" width="2.69921875" style="100" customWidth="1"/>
    <col min="12" max="12" width="2.69921875" style="100" bestFit="1" customWidth="1"/>
    <col min="13" max="13" width="5.69921875" style="100" customWidth="1"/>
    <col min="14" max="14" width="5.69921875" style="100" bestFit="1" customWidth="1"/>
    <col min="15" max="15" width="2.69921875" style="100" bestFit="1" customWidth="1"/>
    <col min="16" max="16" width="5.69921875" style="100" customWidth="1"/>
    <col min="17" max="17" width="9.09765625" style="100" bestFit="1"/>
    <col min="18" max="16384" width="9.09765625" style="100"/>
  </cols>
  <sheetData>
    <row r="1" spans="1:11" ht="21.75" customHeight="1" x14ac:dyDescent="0.2">
      <c r="A1" s="549" t="s">
        <v>256</v>
      </c>
      <c r="B1" s="549"/>
      <c r="C1" s="549"/>
      <c r="D1" s="549"/>
      <c r="E1" s="549"/>
      <c r="F1" s="549"/>
      <c r="G1" s="549"/>
      <c r="H1" s="549"/>
      <c r="I1" s="549"/>
      <c r="J1" s="549"/>
      <c r="K1" s="106"/>
    </row>
    <row r="2" spans="1:11" ht="12.5" thickBot="1" x14ac:dyDescent="0.25">
      <c r="A2" s="550" t="s">
        <v>130</v>
      </c>
      <c r="B2" s="550"/>
      <c r="C2" s="550"/>
      <c r="D2" s="550"/>
      <c r="E2" s="550"/>
      <c r="F2" s="550"/>
      <c r="G2" s="550"/>
      <c r="H2" s="550"/>
      <c r="I2" s="550"/>
      <c r="J2" s="550"/>
      <c r="K2" s="106"/>
    </row>
    <row r="3" spans="1:11" ht="15" customHeight="1" x14ac:dyDescent="0.2">
      <c r="A3" s="551" t="s">
        <v>213</v>
      </c>
      <c r="B3" s="552"/>
      <c r="C3" s="557" t="s">
        <v>195</v>
      </c>
      <c r="D3" s="558"/>
      <c r="E3" s="607" t="s">
        <v>175</v>
      </c>
      <c r="F3" s="608" t="s">
        <v>152</v>
      </c>
      <c r="G3" s="610" t="s">
        <v>31</v>
      </c>
      <c r="H3" s="568"/>
      <c r="I3" s="612" t="s">
        <v>156</v>
      </c>
      <c r="J3" s="614" t="s">
        <v>17</v>
      </c>
      <c r="K3" s="106"/>
    </row>
    <row r="4" spans="1:11" ht="15" customHeight="1" x14ac:dyDescent="0.2">
      <c r="A4" s="553"/>
      <c r="B4" s="554"/>
      <c r="C4" s="559"/>
      <c r="D4" s="560"/>
      <c r="E4" s="564"/>
      <c r="F4" s="609"/>
      <c r="G4" s="611"/>
      <c r="H4" s="570"/>
      <c r="I4" s="613"/>
      <c r="J4" s="615"/>
      <c r="K4" s="106"/>
    </row>
    <row r="5" spans="1:11" ht="15" customHeight="1" x14ac:dyDescent="0.2">
      <c r="A5" s="553"/>
      <c r="B5" s="554"/>
      <c r="C5" s="559"/>
      <c r="D5" s="560"/>
      <c r="E5" s="111"/>
      <c r="F5" s="609"/>
      <c r="G5" s="277"/>
      <c r="H5" s="116"/>
      <c r="I5" s="613"/>
      <c r="J5" s="615"/>
      <c r="K5" s="106"/>
    </row>
    <row r="6" spans="1:11" ht="12.5" thickBot="1" x14ac:dyDescent="0.25">
      <c r="A6" s="555"/>
      <c r="B6" s="556"/>
      <c r="C6" s="561"/>
      <c r="D6" s="562"/>
      <c r="E6" s="118" t="s">
        <v>91</v>
      </c>
      <c r="F6" s="211" t="s">
        <v>179</v>
      </c>
      <c r="G6" s="211" t="s">
        <v>26</v>
      </c>
      <c r="H6" s="278" t="s">
        <v>169</v>
      </c>
      <c r="I6" s="279" t="s">
        <v>42</v>
      </c>
      <c r="J6" s="124" t="s">
        <v>91</v>
      </c>
      <c r="K6" s="106"/>
    </row>
    <row r="7" spans="1:11" x14ac:dyDescent="0.2">
      <c r="A7" s="592" t="s">
        <v>180</v>
      </c>
      <c r="B7" s="595" t="s">
        <v>58</v>
      </c>
      <c r="C7" s="280"/>
      <c r="D7" s="281">
        <v>8</v>
      </c>
      <c r="E7" s="129">
        <v>0.85</v>
      </c>
      <c r="F7" s="130">
        <v>0.68</v>
      </c>
      <c r="G7" s="282">
        <f t="shared" ref="G7:G16" si="0">E7-F7</f>
        <v>0.16999999999999993</v>
      </c>
      <c r="H7" s="283">
        <f t="shared" ref="H7:H16" si="1">G7/2</f>
        <v>8.4999999999999964E-2</v>
      </c>
      <c r="I7" s="284">
        <f t="shared" ref="I7:I16" si="2">E7-F7-G7</f>
        <v>0</v>
      </c>
      <c r="J7" s="133">
        <f t="shared" ref="J7:J16" si="3">E7</f>
        <v>0.85</v>
      </c>
      <c r="K7" s="134"/>
    </row>
    <row r="8" spans="1:11" x14ac:dyDescent="0.2">
      <c r="A8" s="593"/>
      <c r="B8" s="596"/>
      <c r="C8" s="285">
        <v>8</v>
      </c>
      <c r="D8" s="286">
        <v>9</v>
      </c>
      <c r="E8" s="254">
        <v>0.95</v>
      </c>
      <c r="F8" s="139">
        <v>0.76</v>
      </c>
      <c r="G8" s="287">
        <f t="shared" si="0"/>
        <v>0.18999999999999995</v>
      </c>
      <c r="H8" s="288">
        <f t="shared" si="1"/>
        <v>9.4999999999999973E-2</v>
      </c>
      <c r="I8" s="289">
        <f t="shared" si="2"/>
        <v>0</v>
      </c>
      <c r="J8" s="256">
        <f t="shared" si="3"/>
        <v>0.95</v>
      </c>
      <c r="K8" s="134"/>
    </row>
    <row r="9" spans="1:11" x14ac:dyDescent="0.2">
      <c r="A9" s="593"/>
      <c r="B9" s="596"/>
      <c r="C9" s="285">
        <v>9</v>
      </c>
      <c r="D9" s="286">
        <v>10</v>
      </c>
      <c r="E9" s="143">
        <v>1.05</v>
      </c>
      <c r="F9" s="144">
        <v>0.84</v>
      </c>
      <c r="G9" s="287">
        <f t="shared" si="0"/>
        <v>0.21000000000000008</v>
      </c>
      <c r="H9" s="290">
        <f t="shared" si="1"/>
        <v>0.10500000000000004</v>
      </c>
      <c r="I9" s="291">
        <f t="shared" si="2"/>
        <v>0</v>
      </c>
      <c r="J9" s="147">
        <f t="shared" si="3"/>
        <v>1.05</v>
      </c>
      <c r="K9" s="134"/>
    </row>
    <row r="10" spans="1:11" x14ac:dyDescent="0.2">
      <c r="A10" s="593"/>
      <c r="B10" s="596"/>
      <c r="C10" s="285">
        <v>10</v>
      </c>
      <c r="D10" s="286">
        <v>11</v>
      </c>
      <c r="E10" s="252">
        <v>1.1499999999999999</v>
      </c>
      <c r="F10" s="292">
        <v>0.92</v>
      </c>
      <c r="G10" s="293">
        <f t="shared" si="0"/>
        <v>0.22999999999999987</v>
      </c>
      <c r="H10" s="290">
        <f t="shared" si="1"/>
        <v>0.11499999999999994</v>
      </c>
      <c r="I10" s="294">
        <f t="shared" si="2"/>
        <v>0</v>
      </c>
      <c r="J10" s="222">
        <f t="shared" si="3"/>
        <v>1.1499999999999999</v>
      </c>
      <c r="K10" s="134"/>
    </row>
    <row r="11" spans="1:11" x14ac:dyDescent="0.2">
      <c r="A11" s="593"/>
      <c r="B11" s="596"/>
      <c r="C11" s="295">
        <v>11</v>
      </c>
      <c r="D11" s="296">
        <v>12</v>
      </c>
      <c r="E11" s="254">
        <v>1.25</v>
      </c>
      <c r="F11" s="219">
        <v>1</v>
      </c>
      <c r="G11" s="293">
        <f t="shared" si="0"/>
        <v>0.25</v>
      </c>
      <c r="H11" s="290">
        <f t="shared" si="1"/>
        <v>0.125</v>
      </c>
      <c r="I11" s="294">
        <f t="shared" si="2"/>
        <v>0</v>
      </c>
      <c r="J11" s="222">
        <f t="shared" si="3"/>
        <v>1.25</v>
      </c>
      <c r="K11" s="134"/>
    </row>
    <row r="12" spans="1:11" x14ac:dyDescent="0.2">
      <c r="A12" s="593"/>
      <c r="B12" s="597"/>
      <c r="C12" s="295">
        <v>12</v>
      </c>
      <c r="D12" s="296">
        <v>13</v>
      </c>
      <c r="E12" s="252">
        <v>1.35</v>
      </c>
      <c r="F12" s="219">
        <v>1.08</v>
      </c>
      <c r="G12" s="293">
        <f t="shared" si="0"/>
        <v>0.27</v>
      </c>
      <c r="H12" s="297">
        <f t="shared" si="1"/>
        <v>0.13500000000000001</v>
      </c>
      <c r="I12" s="298">
        <f t="shared" si="2"/>
        <v>0</v>
      </c>
      <c r="J12" s="147">
        <f t="shared" si="3"/>
        <v>1.35</v>
      </c>
      <c r="K12" s="134"/>
    </row>
    <row r="13" spans="1:11" x14ac:dyDescent="0.2">
      <c r="A13" s="593"/>
      <c r="B13" s="597"/>
      <c r="C13" s="295">
        <v>13</v>
      </c>
      <c r="D13" s="296">
        <v>14</v>
      </c>
      <c r="E13" s="252">
        <v>1.45</v>
      </c>
      <c r="F13" s="144">
        <v>1.1599999999999999</v>
      </c>
      <c r="G13" s="293">
        <f t="shared" si="0"/>
        <v>0.29000000000000004</v>
      </c>
      <c r="H13" s="290">
        <f t="shared" si="1"/>
        <v>0.14500000000000002</v>
      </c>
      <c r="I13" s="291">
        <f t="shared" si="2"/>
        <v>0</v>
      </c>
      <c r="J13" s="147">
        <f t="shared" si="3"/>
        <v>1.45</v>
      </c>
      <c r="K13" s="134"/>
    </row>
    <row r="14" spans="1:11" x14ac:dyDescent="0.2">
      <c r="A14" s="593"/>
      <c r="B14" s="597"/>
      <c r="C14" s="295">
        <v>14</v>
      </c>
      <c r="D14" s="296">
        <v>16</v>
      </c>
      <c r="E14" s="254">
        <v>1.55</v>
      </c>
      <c r="F14" s="144">
        <v>1.24</v>
      </c>
      <c r="G14" s="293">
        <f t="shared" si="0"/>
        <v>0.31000000000000005</v>
      </c>
      <c r="H14" s="290">
        <f t="shared" si="1"/>
        <v>0.15500000000000003</v>
      </c>
      <c r="I14" s="289">
        <f t="shared" si="2"/>
        <v>0</v>
      </c>
      <c r="J14" s="256">
        <f t="shared" si="3"/>
        <v>1.55</v>
      </c>
      <c r="K14" s="134"/>
    </row>
    <row r="15" spans="1:11" x14ac:dyDescent="0.2">
      <c r="A15" s="593"/>
      <c r="B15" s="597"/>
      <c r="C15" s="299">
        <v>16</v>
      </c>
      <c r="D15" s="300">
        <v>17</v>
      </c>
      <c r="E15" s="252">
        <v>1.65</v>
      </c>
      <c r="F15" s="144">
        <v>1.32</v>
      </c>
      <c r="G15" s="293">
        <f t="shared" si="0"/>
        <v>0.32999999999999985</v>
      </c>
      <c r="H15" s="290">
        <f t="shared" si="1"/>
        <v>0.16499999999999992</v>
      </c>
      <c r="I15" s="301">
        <f t="shared" si="2"/>
        <v>0</v>
      </c>
      <c r="J15" s="222">
        <f t="shared" si="3"/>
        <v>1.65</v>
      </c>
      <c r="K15" s="134"/>
    </row>
    <row r="16" spans="1:11" ht="12" customHeight="1" x14ac:dyDescent="0.2">
      <c r="A16" s="593"/>
      <c r="B16" s="598"/>
      <c r="C16" s="299">
        <v>17</v>
      </c>
      <c r="D16" s="302">
        <v>25</v>
      </c>
      <c r="E16" s="218">
        <v>1.7</v>
      </c>
      <c r="F16" s="153">
        <v>1.3599999999999999</v>
      </c>
      <c r="G16" s="303">
        <f t="shared" si="0"/>
        <v>0.34000000000000008</v>
      </c>
      <c r="H16" s="304">
        <f t="shared" si="1"/>
        <v>0.17000000000000004</v>
      </c>
      <c r="I16" s="305">
        <f t="shared" si="2"/>
        <v>0</v>
      </c>
      <c r="J16" s="156">
        <f t="shared" si="3"/>
        <v>1.7</v>
      </c>
      <c r="K16" s="134"/>
    </row>
    <row r="17" spans="1:11" x14ac:dyDescent="0.2">
      <c r="A17" s="593"/>
      <c r="B17" s="599" t="s">
        <v>34</v>
      </c>
      <c r="C17" s="306"/>
      <c r="D17" s="286">
        <v>8</v>
      </c>
      <c r="E17" s="191">
        <v>0.85</v>
      </c>
      <c r="F17" s="292" t="s">
        <v>83</v>
      </c>
      <c r="G17" s="191" t="s">
        <v>83</v>
      </c>
      <c r="H17" s="234" t="s">
        <v>83</v>
      </c>
      <c r="I17" s="307">
        <f t="shared" ref="I17:I26" si="4">E17</f>
        <v>0.85</v>
      </c>
      <c r="J17" s="602" t="s">
        <v>90</v>
      </c>
      <c r="K17" s="134"/>
    </row>
    <row r="18" spans="1:11" x14ac:dyDescent="0.2">
      <c r="A18" s="593"/>
      <c r="B18" s="600"/>
      <c r="C18" s="285">
        <v>8</v>
      </c>
      <c r="D18" s="286">
        <v>9</v>
      </c>
      <c r="E18" s="254">
        <v>0.95</v>
      </c>
      <c r="F18" s="144" t="s">
        <v>83</v>
      </c>
      <c r="G18" s="143" t="s">
        <v>83</v>
      </c>
      <c r="H18" s="141" t="s">
        <v>83</v>
      </c>
      <c r="I18" s="308">
        <f t="shared" si="4"/>
        <v>0.95</v>
      </c>
      <c r="J18" s="603"/>
      <c r="K18" s="134"/>
    </row>
    <row r="19" spans="1:11" x14ac:dyDescent="0.2">
      <c r="A19" s="593"/>
      <c r="B19" s="600"/>
      <c r="C19" s="285">
        <v>9</v>
      </c>
      <c r="D19" s="286">
        <v>10</v>
      </c>
      <c r="E19" s="143">
        <v>1.05</v>
      </c>
      <c r="F19" s="219" t="s">
        <v>83</v>
      </c>
      <c r="G19" s="245" t="s">
        <v>83</v>
      </c>
      <c r="H19" s="146" t="s">
        <v>83</v>
      </c>
      <c r="I19" s="301">
        <f t="shared" si="4"/>
        <v>1.05</v>
      </c>
      <c r="J19" s="603"/>
      <c r="K19" s="134"/>
    </row>
    <row r="20" spans="1:11" x14ac:dyDescent="0.2">
      <c r="A20" s="593"/>
      <c r="B20" s="600"/>
      <c r="C20" s="285">
        <v>10</v>
      </c>
      <c r="D20" s="286">
        <v>11</v>
      </c>
      <c r="E20" s="252">
        <v>1.1499999999999999</v>
      </c>
      <c r="F20" s="219" t="s">
        <v>83</v>
      </c>
      <c r="G20" s="143" t="s">
        <v>83</v>
      </c>
      <c r="H20" s="146" t="s">
        <v>83</v>
      </c>
      <c r="I20" s="301">
        <f t="shared" si="4"/>
        <v>1.1499999999999999</v>
      </c>
      <c r="J20" s="603"/>
      <c r="K20" s="134"/>
    </row>
    <row r="21" spans="1:11" x14ac:dyDescent="0.2">
      <c r="A21" s="593"/>
      <c r="B21" s="600"/>
      <c r="C21" s="295">
        <v>11</v>
      </c>
      <c r="D21" s="296">
        <v>12</v>
      </c>
      <c r="E21" s="254">
        <v>1.25</v>
      </c>
      <c r="F21" s="219" t="s">
        <v>83</v>
      </c>
      <c r="G21" s="143" t="s">
        <v>83</v>
      </c>
      <c r="H21" s="265" t="s">
        <v>83</v>
      </c>
      <c r="I21" s="301">
        <f t="shared" si="4"/>
        <v>1.25</v>
      </c>
      <c r="J21" s="603"/>
      <c r="K21" s="134"/>
    </row>
    <row r="22" spans="1:11" x14ac:dyDescent="0.2">
      <c r="A22" s="593"/>
      <c r="B22" s="600"/>
      <c r="C22" s="295">
        <v>12</v>
      </c>
      <c r="D22" s="296">
        <v>13</v>
      </c>
      <c r="E22" s="252">
        <v>1.35</v>
      </c>
      <c r="F22" s="219" t="s">
        <v>83</v>
      </c>
      <c r="G22" s="143" t="s">
        <v>83</v>
      </c>
      <c r="H22" s="146" t="s">
        <v>83</v>
      </c>
      <c r="I22" s="301">
        <f t="shared" si="4"/>
        <v>1.35</v>
      </c>
      <c r="J22" s="603"/>
      <c r="K22" s="134"/>
    </row>
    <row r="23" spans="1:11" x14ac:dyDescent="0.2">
      <c r="A23" s="593"/>
      <c r="B23" s="600"/>
      <c r="C23" s="295">
        <v>13</v>
      </c>
      <c r="D23" s="296">
        <v>14</v>
      </c>
      <c r="E23" s="252">
        <v>1.45</v>
      </c>
      <c r="F23" s="219" t="s">
        <v>83</v>
      </c>
      <c r="G23" s="143" t="s">
        <v>83</v>
      </c>
      <c r="H23" s="146" t="s">
        <v>83</v>
      </c>
      <c r="I23" s="301">
        <f t="shared" si="4"/>
        <v>1.45</v>
      </c>
      <c r="J23" s="603"/>
      <c r="K23" s="134"/>
    </row>
    <row r="24" spans="1:11" x14ac:dyDescent="0.2">
      <c r="A24" s="593"/>
      <c r="B24" s="600"/>
      <c r="C24" s="295">
        <v>14</v>
      </c>
      <c r="D24" s="296">
        <v>16</v>
      </c>
      <c r="E24" s="254">
        <v>1.55</v>
      </c>
      <c r="F24" s="219" t="s">
        <v>83</v>
      </c>
      <c r="G24" s="143" t="s">
        <v>83</v>
      </c>
      <c r="H24" s="265" t="s">
        <v>83</v>
      </c>
      <c r="I24" s="301">
        <f t="shared" si="4"/>
        <v>1.55</v>
      </c>
      <c r="J24" s="603"/>
      <c r="K24" s="134"/>
    </row>
    <row r="25" spans="1:11" x14ac:dyDescent="0.2">
      <c r="A25" s="593"/>
      <c r="B25" s="600"/>
      <c r="C25" s="299">
        <v>16</v>
      </c>
      <c r="D25" s="300">
        <v>17</v>
      </c>
      <c r="E25" s="252">
        <v>1.65</v>
      </c>
      <c r="F25" s="144" t="s">
        <v>83</v>
      </c>
      <c r="G25" s="143" t="s">
        <v>83</v>
      </c>
      <c r="H25" s="146" t="s">
        <v>83</v>
      </c>
      <c r="I25" s="301">
        <f t="shared" si="4"/>
        <v>1.65</v>
      </c>
      <c r="J25" s="603"/>
      <c r="K25" s="134"/>
    </row>
    <row r="26" spans="1:11" ht="12.5" thickBot="1" x14ac:dyDescent="0.25">
      <c r="A26" s="594"/>
      <c r="B26" s="601"/>
      <c r="C26" s="299">
        <v>17</v>
      </c>
      <c r="D26" s="309">
        <v>25</v>
      </c>
      <c r="E26" s="218">
        <v>1.7</v>
      </c>
      <c r="F26" s="292" t="s">
        <v>83</v>
      </c>
      <c r="G26" s="119" t="s">
        <v>83</v>
      </c>
      <c r="H26" s="212" t="s">
        <v>83</v>
      </c>
      <c r="I26" s="310">
        <f t="shared" si="4"/>
        <v>1.7</v>
      </c>
      <c r="J26" s="604"/>
      <c r="K26" s="134"/>
    </row>
    <row r="27" spans="1:11" x14ac:dyDescent="0.2">
      <c r="A27" s="592" t="s">
        <v>20</v>
      </c>
      <c r="B27" s="595" t="s">
        <v>58</v>
      </c>
      <c r="C27" s="280"/>
      <c r="D27" s="281">
        <v>8</v>
      </c>
      <c r="E27" s="129">
        <v>0.75</v>
      </c>
      <c r="F27" s="130">
        <v>0.6</v>
      </c>
      <c r="G27" s="282">
        <f t="shared" ref="G27:G32" si="5">E27-F27</f>
        <v>0.15000000000000002</v>
      </c>
      <c r="H27" s="283">
        <f t="shared" ref="H27:H32" si="6">G27/2</f>
        <v>7.5000000000000011E-2</v>
      </c>
      <c r="I27" s="284">
        <f t="shared" ref="I27:I32" si="7">E27-F27-G27</f>
        <v>0</v>
      </c>
      <c r="J27" s="133">
        <f t="shared" ref="J27:J32" si="8">E27</f>
        <v>0.75</v>
      </c>
      <c r="K27" s="134"/>
    </row>
    <row r="28" spans="1:11" x14ac:dyDescent="0.2">
      <c r="A28" s="593"/>
      <c r="B28" s="596"/>
      <c r="C28" s="285">
        <v>8</v>
      </c>
      <c r="D28" s="286">
        <v>9</v>
      </c>
      <c r="E28" s="254">
        <v>0.85</v>
      </c>
      <c r="F28" s="139">
        <v>0.68</v>
      </c>
      <c r="G28" s="287">
        <f t="shared" si="5"/>
        <v>0.16999999999999993</v>
      </c>
      <c r="H28" s="288">
        <f t="shared" si="6"/>
        <v>8.4999999999999964E-2</v>
      </c>
      <c r="I28" s="289">
        <f t="shared" si="7"/>
        <v>0</v>
      </c>
      <c r="J28" s="256">
        <f t="shared" si="8"/>
        <v>0.85</v>
      </c>
      <c r="K28" s="134"/>
    </row>
    <row r="29" spans="1:11" x14ac:dyDescent="0.2">
      <c r="A29" s="593"/>
      <c r="B29" s="596"/>
      <c r="C29" s="285">
        <v>9</v>
      </c>
      <c r="D29" s="286">
        <v>10</v>
      </c>
      <c r="E29" s="143">
        <v>0.95</v>
      </c>
      <c r="F29" s="144">
        <v>0.76</v>
      </c>
      <c r="G29" s="287">
        <f t="shared" si="5"/>
        <v>0.18999999999999995</v>
      </c>
      <c r="H29" s="290">
        <f t="shared" si="6"/>
        <v>9.4999999999999973E-2</v>
      </c>
      <c r="I29" s="291">
        <f t="shared" si="7"/>
        <v>0</v>
      </c>
      <c r="J29" s="147">
        <f t="shared" si="8"/>
        <v>0.95</v>
      </c>
      <c r="K29" s="134"/>
    </row>
    <row r="30" spans="1:11" x14ac:dyDescent="0.2">
      <c r="A30" s="593"/>
      <c r="B30" s="596"/>
      <c r="C30" s="285">
        <v>10</v>
      </c>
      <c r="D30" s="286">
        <v>11</v>
      </c>
      <c r="E30" s="252">
        <v>1.05</v>
      </c>
      <c r="F30" s="292">
        <v>0.84</v>
      </c>
      <c r="G30" s="293">
        <f t="shared" si="5"/>
        <v>0.21000000000000008</v>
      </c>
      <c r="H30" s="290">
        <f t="shared" si="6"/>
        <v>0.10500000000000004</v>
      </c>
      <c r="I30" s="294">
        <f t="shared" si="7"/>
        <v>0</v>
      </c>
      <c r="J30" s="222">
        <f t="shared" si="8"/>
        <v>1.05</v>
      </c>
      <c r="K30" s="134"/>
    </row>
    <row r="31" spans="1:11" x14ac:dyDescent="0.2">
      <c r="A31" s="593"/>
      <c r="B31" s="596"/>
      <c r="C31" s="295">
        <v>11</v>
      </c>
      <c r="D31" s="296">
        <v>12</v>
      </c>
      <c r="E31" s="254">
        <v>1.1499999999999999</v>
      </c>
      <c r="F31" s="219">
        <v>0.92</v>
      </c>
      <c r="G31" s="293">
        <f t="shared" si="5"/>
        <v>0.22999999999999987</v>
      </c>
      <c r="H31" s="290">
        <f t="shared" si="6"/>
        <v>0.11499999999999994</v>
      </c>
      <c r="I31" s="294">
        <f t="shared" si="7"/>
        <v>0</v>
      </c>
      <c r="J31" s="222">
        <f t="shared" si="8"/>
        <v>1.1499999999999999</v>
      </c>
      <c r="K31" s="134"/>
    </row>
    <row r="32" spans="1:11" x14ac:dyDescent="0.2">
      <c r="A32" s="593"/>
      <c r="B32" s="597"/>
      <c r="C32" s="295">
        <v>12</v>
      </c>
      <c r="D32" s="296">
        <v>13</v>
      </c>
      <c r="E32" s="252">
        <v>1.25</v>
      </c>
      <c r="F32" s="219">
        <v>1</v>
      </c>
      <c r="G32" s="293">
        <f t="shared" si="5"/>
        <v>0.25</v>
      </c>
      <c r="H32" s="297">
        <f t="shared" si="6"/>
        <v>0.125</v>
      </c>
      <c r="I32" s="298">
        <f t="shared" si="7"/>
        <v>0</v>
      </c>
      <c r="J32" s="147">
        <f t="shared" si="8"/>
        <v>1.25</v>
      </c>
      <c r="K32" s="134"/>
    </row>
    <row r="33" spans="1:11" x14ac:dyDescent="0.2">
      <c r="A33" s="593"/>
      <c r="B33" s="597"/>
      <c r="C33" s="295">
        <v>13</v>
      </c>
      <c r="D33" s="296">
        <v>14</v>
      </c>
      <c r="E33" s="252">
        <v>1.35</v>
      </c>
      <c r="F33" s="144">
        <v>1.08</v>
      </c>
      <c r="G33" s="293">
        <f>E33-F33</f>
        <v>0.27</v>
      </c>
      <c r="H33" s="290">
        <f>G33/2</f>
        <v>0.13500000000000001</v>
      </c>
      <c r="I33" s="291">
        <f>E33-F33-G33</f>
        <v>0</v>
      </c>
      <c r="J33" s="147">
        <f>E33</f>
        <v>1.35</v>
      </c>
      <c r="K33" s="134"/>
    </row>
    <row r="34" spans="1:11" x14ac:dyDescent="0.2">
      <c r="A34" s="593"/>
      <c r="B34" s="597"/>
      <c r="C34" s="295">
        <v>14</v>
      </c>
      <c r="D34" s="296">
        <v>16</v>
      </c>
      <c r="E34" s="254">
        <v>1.45</v>
      </c>
      <c r="F34" s="144">
        <v>1.1599999999999999</v>
      </c>
      <c r="G34" s="293">
        <f>E34-F34</f>
        <v>0.29000000000000004</v>
      </c>
      <c r="H34" s="290">
        <f>G34/2</f>
        <v>0.14500000000000002</v>
      </c>
      <c r="I34" s="289">
        <f>E34-F34-G34</f>
        <v>0</v>
      </c>
      <c r="J34" s="256">
        <f>E34</f>
        <v>1.45</v>
      </c>
      <c r="K34" s="134"/>
    </row>
    <row r="35" spans="1:11" x14ac:dyDescent="0.2">
      <c r="A35" s="593"/>
      <c r="B35" s="597"/>
      <c r="C35" s="299">
        <v>16</v>
      </c>
      <c r="D35" s="300">
        <v>17</v>
      </c>
      <c r="E35" s="252">
        <v>1.55</v>
      </c>
      <c r="F35" s="144">
        <v>1.24</v>
      </c>
      <c r="G35" s="293">
        <f>E35-F35</f>
        <v>0.31000000000000005</v>
      </c>
      <c r="H35" s="290">
        <f>G35/2</f>
        <v>0.15500000000000003</v>
      </c>
      <c r="I35" s="301">
        <f>E35-F35-G35</f>
        <v>0</v>
      </c>
      <c r="J35" s="222">
        <f>E35</f>
        <v>1.55</v>
      </c>
      <c r="K35" s="134"/>
    </row>
    <row r="36" spans="1:11" ht="12" customHeight="1" x14ac:dyDescent="0.2">
      <c r="A36" s="593"/>
      <c r="B36" s="598"/>
      <c r="C36" s="299">
        <v>17</v>
      </c>
      <c r="D36" s="302">
        <v>25</v>
      </c>
      <c r="E36" s="218">
        <v>1.6</v>
      </c>
      <c r="F36" s="153">
        <v>1.28</v>
      </c>
      <c r="G36" s="303">
        <f>E36-F36</f>
        <v>0.32000000000000006</v>
      </c>
      <c r="H36" s="304">
        <f>G36/2</f>
        <v>0.16000000000000003</v>
      </c>
      <c r="I36" s="305">
        <f>E36-F36-G36</f>
        <v>0</v>
      </c>
      <c r="J36" s="156">
        <f>E36</f>
        <v>1.6</v>
      </c>
      <c r="K36" s="134"/>
    </row>
    <row r="37" spans="1:11" x14ac:dyDescent="0.2">
      <c r="A37" s="593"/>
      <c r="B37" s="599" t="s">
        <v>34</v>
      </c>
      <c r="C37" s="306"/>
      <c r="D37" s="286">
        <v>8</v>
      </c>
      <c r="E37" s="191">
        <v>0.75</v>
      </c>
      <c r="F37" s="292" t="s">
        <v>83</v>
      </c>
      <c r="G37" s="191" t="s">
        <v>83</v>
      </c>
      <c r="H37" s="234" t="s">
        <v>83</v>
      </c>
      <c r="I37" s="307">
        <f t="shared" ref="I37:I46" si="9">E37</f>
        <v>0.75</v>
      </c>
      <c r="J37" s="602" t="s">
        <v>90</v>
      </c>
      <c r="K37" s="134"/>
    </row>
    <row r="38" spans="1:11" x14ac:dyDescent="0.2">
      <c r="A38" s="593"/>
      <c r="B38" s="600"/>
      <c r="C38" s="285">
        <v>8</v>
      </c>
      <c r="D38" s="286">
        <v>9</v>
      </c>
      <c r="E38" s="254">
        <v>0.85</v>
      </c>
      <c r="F38" s="144" t="s">
        <v>83</v>
      </c>
      <c r="G38" s="143" t="s">
        <v>83</v>
      </c>
      <c r="H38" s="141" t="s">
        <v>83</v>
      </c>
      <c r="I38" s="308">
        <f t="shared" si="9"/>
        <v>0.85</v>
      </c>
      <c r="J38" s="603"/>
      <c r="K38" s="134"/>
    </row>
    <row r="39" spans="1:11" x14ac:dyDescent="0.2">
      <c r="A39" s="593"/>
      <c r="B39" s="600"/>
      <c r="C39" s="285">
        <v>9</v>
      </c>
      <c r="D39" s="286">
        <v>10</v>
      </c>
      <c r="E39" s="143">
        <v>0.95</v>
      </c>
      <c r="F39" s="219" t="s">
        <v>83</v>
      </c>
      <c r="G39" s="245" t="s">
        <v>83</v>
      </c>
      <c r="H39" s="146" t="s">
        <v>83</v>
      </c>
      <c r="I39" s="301">
        <f t="shared" si="9"/>
        <v>0.95</v>
      </c>
      <c r="J39" s="603"/>
      <c r="K39" s="134"/>
    </row>
    <row r="40" spans="1:11" x14ac:dyDescent="0.2">
      <c r="A40" s="593"/>
      <c r="B40" s="600"/>
      <c r="C40" s="285">
        <v>10</v>
      </c>
      <c r="D40" s="286">
        <v>11</v>
      </c>
      <c r="E40" s="252">
        <v>1.05</v>
      </c>
      <c r="F40" s="219" t="s">
        <v>83</v>
      </c>
      <c r="G40" s="143" t="s">
        <v>83</v>
      </c>
      <c r="H40" s="146" t="s">
        <v>83</v>
      </c>
      <c r="I40" s="301">
        <f t="shared" si="9"/>
        <v>1.05</v>
      </c>
      <c r="J40" s="603"/>
      <c r="K40" s="134"/>
    </row>
    <row r="41" spans="1:11" x14ac:dyDescent="0.2">
      <c r="A41" s="593"/>
      <c r="B41" s="600"/>
      <c r="C41" s="295">
        <v>11</v>
      </c>
      <c r="D41" s="296">
        <v>12</v>
      </c>
      <c r="E41" s="254">
        <v>1.1499999999999999</v>
      </c>
      <c r="F41" s="219" t="s">
        <v>83</v>
      </c>
      <c r="G41" s="143" t="s">
        <v>83</v>
      </c>
      <c r="H41" s="265" t="s">
        <v>83</v>
      </c>
      <c r="I41" s="301">
        <f t="shared" si="9"/>
        <v>1.1499999999999999</v>
      </c>
      <c r="J41" s="603"/>
      <c r="K41" s="134"/>
    </row>
    <row r="42" spans="1:11" x14ac:dyDescent="0.2">
      <c r="A42" s="593"/>
      <c r="B42" s="600"/>
      <c r="C42" s="295">
        <v>12</v>
      </c>
      <c r="D42" s="296">
        <v>13</v>
      </c>
      <c r="E42" s="252">
        <v>1.25</v>
      </c>
      <c r="F42" s="219" t="s">
        <v>83</v>
      </c>
      <c r="G42" s="143" t="s">
        <v>83</v>
      </c>
      <c r="H42" s="146" t="s">
        <v>83</v>
      </c>
      <c r="I42" s="301">
        <f t="shared" si="9"/>
        <v>1.25</v>
      </c>
      <c r="J42" s="603"/>
      <c r="K42" s="134"/>
    </row>
    <row r="43" spans="1:11" x14ac:dyDescent="0.2">
      <c r="A43" s="593"/>
      <c r="B43" s="600"/>
      <c r="C43" s="295">
        <v>13</v>
      </c>
      <c r="D43" s="296">
        <v>14</v>
      </c>
      <c r="E43" s="252">
        <v>1.35</v>
      </c>
      <c r="F43" s="219" t="s">
        <v>83</v>
      </c>
      <c r="G43" s="143" t="s">
        <v>83</v>
      </c>
      <c r="H43" s="146" t="s">
        <v>83</v>
      </c>
      <c r="I43" s="301">
        <f t="shared" si="9"/>
        <v>1.35</v>
      </c>
      <c r="J43" s="603"/>
      <c r="K43" s="134"/>
    </row>
    <row r="44" spans="1:11" x14ac:dyDescent="0.2">
      <c r="A44" s="593"/>
      <c r="B44" s="600"/>
      <c r="C44" s="295">
        <v>14</v>
      </c>
      <c r="D44" s="296">
        <v>16</v>
      </c>
      <c r="E44" s="254">
        <v>1.45</v>
      </c>
      <c r="F44" s="219" t="s">
        <v>83</v>
      </c>
      <c r="G44" s="143" t="s">
        <v>83</v>
      </c>
      <c r="H44" s="265" t="s">
        <v>83</v>
      </c>
      <c r="I44" s="301">
        <f t="shared" si="9"/>
        <v>1.45</v>
      </c>
      <c r="J44" s="603"/>
      <c r="K44" s="134"/>
    </row>
    <row r="45" spans="1:11" x14ac:dyDescent="0.2">
      <c r="A45" s="593"/>
      <c r="B45" s="600"/>
      <c r="C45" s="299">
        <v>16</v>
      </c>
      <c r="D45" s="300">
        <v>17</v>
      </c>
      <c r="E45" s="252">
        <v>1.55</v>
      </c>
      <c r="F45" s="144" t="s">
        <v>83</v>
      </c>
      <c r="G45" s="143" t="s">
        <v>83</v>
      </c>
      <c r="H45" s="146" t="s">
        <v>83</v>
      </c>
      <c r="I45" s="301">
        <f t="shared" si="9"/>
        <v>1.55</v>
      </c>
      <c r="J45" s="603"/>
      <c r="K45" s="134"/>
    </row>
    <row r="46" spans="1:11" ht="12.5" thickBot="1" x14ac:dyDescent="0.25">
      <c r="A46" s="594"/>
      <c r="B46" s="601"/>
      <c r="C46" s="311">
        <v>17</v>
      </c>
      <c r="D46" s="309">
        <v>25</v>
      </c>
      <c r="E46" s="162">
        <v>1.6</v>
      </c>
      <c r="F46" s="211" t="s">
        <v>83</v>
      </c>
      <c r="G46" s="119" t="s">
        <v>83</v>
      </c>
      <c r="H46" s="212" t="s">
        <v>83</v>
      </c>
      <c r="I46" s="310">
        <f t="shared" si="9"/>
        <v>1.6</v>
      </c>
      <c r="J46" s="604"/>
      <c r="K46" s="134"/>
    </row>
    <row r="47" spans="1:11" x14ac:dyDescent="0.2">
      <c r="A47" s="592" t="s">
        <v>5</v>
      </c>
      <c r="B47" s="595" t="s">
        <v>58</v>
      </c>
      <c r="C47" s="280"/>
      <c r="D47" s="281">
        <v>7</v>
      </c>
      <c r="E47" s="129">
        <v>0.7</v>
      </c>
      <c r="F47" s="130">
        <v>0.56000000000000005</v>
      </c>
      <c r="G47" s="282">
        <f t="shared" ref="G47:G57" si="10">E47-F47</f>
        <v>0.1399999999999999</v>
      </c>
      <c r="H47" s="283">
        <f t="shared" ref="H47:H57" si="11">G47/2</f>
        <v>6.9999999999999951E-2</v>
      </c>
      <c r="I47" s="284">
        <f t="shared" ref="I47:I57" si="12">E47-F47-G47</f>
        <v>0</v>
      </c>
      <c r="J47" s="133">
        <f t="shared" ref="J47:J57" si="13">E47</f>
        <v>0.7</v>
      </c>
      <c r="K47" s="134"/>
    </row>
    <row r="48" spans="1:11" x14ac:dyDescent="0.2">
      <c r="A48" s="593"/>
      <c r="B48" s="596"/>
      <c r="C48" s="285">
        <v>7</v>
      </c>
      <c r="D48" s="286">
        <v>8</v>
      </c>
      <c r="E48" s="254">
        <v>0.75</v>
      </c>
      <c r="F48" s="139">
        <v>0.6</v>
      </c>
      <c r="G48" s="287">
        <f t="shared" si="10"/>
        <v>0.15000000000000002</v>
      </c>
      <c r="H48" s="288">
        <f t="shared" si="11"/>
        <v>7.5000000000000011E-2</v>
      </c>
      <c r="I48" s="289">
        <f t="shared" si="12"/>
        <v>0</v>
      </c>
      <c r="J48" s="256">
        <f t="shared" si="13"/>
        <v>0.75</v>
      </c>
      <c r="K48" s="134"/>
    </row>
    <row r="49" spans="1:11" x14ac:dyDescent="0.2">
      <c r="A49" s="593"/>
      <c r="B49" s="596"/>
      <c r="C49" s="285">
        <v>8</v>
      </c>
      <c r="D49" s="286">
        <v>9</v>
      </c>
      <c r="E49" s="143">
        <v>0.85</v>
      </c>
      <c r="F49" s="144">
        <v>0.68</v>
      </c>
      <c r="G49" s="287">
        <f t="shared" si="10"/>
        <v>0.16999999999999993</v>
      </c>
      <c r="H49" s="290">
        <f t="shared" si="11"/>
        <v>8.4999999999999964E-2</v>
      </c>
      <c r="I49" s="291">
        <f t="shared" si="12"/>
        <v>0</v>
      </c>
      <c r="J49" s="147">
        <f t="shared" si="13"/>
        <v>0.85</v>
      </c>
      <c r="K49" s="134"/>
    </row>
    <row r="50" spans="1:11" x14ac:dyDescent="0.2">
      <c r="A50" s="593"/>
      <c r="B50" s="596"/>
      <c r="C50" s="285">
        <v>9</v>
      </c>
      <c r="D50" s="286">
        <v>10</v>
      </c>
      <c r="E50" s="252">
        <v>0.95</v>
      </c>
      <c r="F50" s="292">
        <v>0.76</v>
      </c>
      <c r="G50" s="293">
        <f t="shared" si="10"/>
        <v>0.18999999999999995</v>
      </c>
      <c r="H50" s="290">
        <f t="shared" si="11"/>
        <v>9.4999999999999973E-2</v>
      </c>
      <c r="I50" s="294">
        <f t="shared" si="12"/>
        <v>0</v>
      </c>
      <c r="J50" s="222">
        <f t="shared" si="13"/>
        <v>0.95</v>
      </c>
      <c r="K50" s="134"/>
    </row>
    <row r="51" spans="1:11" x14ac:dyDescent="0.2">
      <c r="A51" s="593"/>
      <c r="B51" s="596"/>
      <c r="C51" s="295">
        <v>10</v>
      </c>
      <c r="D51" s="296">
        <v>11</v>
      </c>
      <c r="E51" s="254">
        <v>1.05</v>
      </c>
      <c r="F51" s="219">
        <v>0.84</v>
      </c>
      <c r="G51" s="293">
        <f t="shared" si="10"/>
        <v>0.21000000000000008</v>
      </c>
      <c r="H51" s="290">
        <f t="shared" si="11"/>
        <v>0.10500000000000004</v>
      </c>
      <c r="I51" s="294">
        <f t="shared" si="12"/>
        <v>0</v>
      </c>
      <c r="J51" s="222">
        <f t="shared" si="13"/>
        <v>1.05</v>
      </c>
      <c r="K51" s="134"/>
    </row>
    <row r="52" spans="1:11" x14ac:dyDescent="0.2">
      <c r="A52" s="593"/>
      <c r="B52" s="597"/>
      <c r="C52" s="295">
        <v>11</v>
      </c>
      <c r="D52" s="296">
        <v>12</v>
      </c>
      <c r="E52" s="252">
        <v>1.1499999999999999</v>
      </c>
      <c r="F52" s="219">
        <v>0.92</v>
      </c>
      <c r="G52" s="293">
        <f t="shared" si="10"/>
        <v>0.22999999999999987</v>
      </c>
      <c r="H52" s="297">
        <f t="shared" si="11"/>
        <v>0.11499999999999994</v>
      </c>
      <c r="I52" s="298">
        <f t="shared" si="12"/>
        <v>0</v>
      </c>
      <c r="J52" s="147">
        <f t="shared" si="13"/>
        <v>1.1499999999999999</v>
      </c>
      <c r="K52" s="134"/>
    </row>
    <row r="53" spans="1:11" x14ac:dyDescent="0.2">
      <c r="A53" s="593"/>
      <c r="B53" s="597"/>
      <c r="C53" s="295">
        <v>12</v>
      </c>
      <c r="D53" s="296">
        <v>14</v>
      </c>
      <c r="E53" s="252">
        <v>1.25</v>
      </c>
      <c r="F53" s="144">
        <v>1</v>
      </c>
      <c r="G53" s="293">
        <f t="shared" si="10"/>
        <v>0.25</v>
      </c>
      <c r="H53" s="290">
        <f t="shared" si="11"/>
        <v>0.125</v>
      </c>
      <c r="I53" s="291">
        <f t="shared" si="12"/>
        <v>0</v>
      </c>
      <c r="J53" s="147">
        <f t="shared" si="13"/>
        <v>1.25</v>
      </c>
      <c r="K53" s="134"/>
    </row>
    <row r="54" spans="1:11" x14ac:dyDescent="0.2">
      <c r="A54" s="593"/>
      <c r="B54" s="597"/>
      <c r="C54" s="295">
        <v>14</v>
      </c>
      <c r="D54" s="296">
        <v>15</v>
      </c>
      <c r="E54" s="254">
        <v>1.35</v>
      </c>
      <c r="F54" s="144">
        <v>1.08</v>
      </c>
      <c r="G54" s="293">
        <f t="shared" si="10"/>
        <v>0.27</v>
      </c>
      <c r="H54" s="290">
        <f t="shared" si="11"/>
        <v>0.13500000000000001</v>
      </c>
      <c r="I54" s="289">
        <f t="shared" si="12"/>
        <v>0</v>
      </c>
      <c r="J54" s="256">
        <f t="shared" si="13"/>
        <v>1.35</v>
      </c>
      <c r="K54" s="134"/>
    </row>
    <row r="55" spans="1:11" x14ac:dyDescent="0.2">
      <c r="A55" s="593"/>
      <c r="B55" s="597"/>
      <c r="C55" s="299">
        <v>15</v>
      </c>
      <c r="D55" s="300">
        <v>16</v>
      </c>
      <c r="E55" s="252">
        <v>1.45</v>
      </c>
      <c r="F55" s="144">
        <v>1.1599999999999999</v>
      </c>
      <c r="G55" s="293">
        <f t="shared" si="10"/>
        <v>0.29000000000000004</v>
      </c>
      <c r="H55" s="290">
        <f t="shared" si="11"/>
        <v>0.14500000000000002</v>
      </c>
      <c r="I55" s="301">
        <f t="shared" si="12"/>
        <v>0</v>
      </c>
      <c r="J55" s="222">
        <f t="shared" si="13"/>
        <v>1.45</v>
      </c>
      <c r="K55" s="134"/>
    </row>
    <row r="56" spans="1:11" x14ac:dyDescent="0.2">
      <c r="A56" s="593"/>
      <c r="B56" s="597"/>
      <c r="C56" s="299">
        <v>16</v>
      </c>
      <c r="D56" s="300">
        <v>18</v>
      </c>
      <c r="E56" s="252">
        <v>1.55</v>
      </c>
      <c r="F56" s="144">
        <v>1.24</v>
      </c>
      <c r="G56" s="293">
        <f t="shared" si="10"/>
        <v>0.31000000000000005</v>
      </c>
      <c r="H56" s="290">
        <f t="shared" si="11"/>
        <v>0.15500000000000003</v>
      </c>
      <c r="I56" s="301">
        <f t="shared" si="12"/>
        <v>0</v>
      </c>
      <c r="J56" s="147">
        <f t="shared" si="13"/>
        <v>1.55</v>
      </c>
      <c r="K56" s="134"/>
    </row>
    <row r="57" spans="1:11" ht="12" customHeight="1" x14ac:dyDescent="0.2">
      <c r="A57" s="593"/>
      <c r="B57" s="598"/>
      <c r="C57" s="312">
        <v>18</v>
      </c>
      <c r="D57" s="313">
        <v>25</v>
      </c>
      <c r="E57" s="245">
        <v>1.6</v>
      </c>
      <c r="F57" s="314">
        <v>1.28</v>
      </c>
      <c r="G57" s="303">
        <f t="shared" si="10"/>
        <v>0.32000000000000006</v>
      </c>
      <c r="H57" s="304">
        <f t="shared" si="11"/>
        <v>0.16000000000000003</v>
      </c>
      <c r="I57" s="315">
        <f t="shared" si="12"/>
        <v>0</v>
      </c>
      <c r="J57" s="316">
        <f t="shared" si="13"/>
        <v>1.6</v>
      </c>
      <c r="K57" s="134"/>
    </row>
    <row r="58" spans="1:11" x14ac:dyDescent="0.2">
      <c r="A58" s="593"/>
      <c r="B58" s="599" t="s">
        <v>34</v>
      </c>
      <c r="C58" s="306"/>
      <c r="D58" s="286">
        <v>7</v>
      </c>
      <c r="E58" s="191">
        <v>0.7</v>
      </c>
      <c r="F58" s="292" t="s">
        <v>83</v>
      </c>
      <c r="G58" s="191" t="s">
        <v>83</v>
      </c>
      <c r="H58" s="234" t="s">
        <v>83</v>
      </c>
      <c r="I58" s="307">
        <f t="shared" ref="I58:I64" si="14">E58</f>
        <v>0.7</v>
      </c>
      <c r="J58" s="602" t="s">
        <v>90</v>
      </c>
      <c r="K58" s="134"/>
    </row>
    <row r="59" spans="1:11" x14ac:dyDescent="0.2">
      <c r="A59" s="593"/>
      <c r="B59" s="600"/>
      <c r="C59" s="285">
        <v>7</v>
      </c>
      <c r="D59" s="286">
        <v>8</v>
      </c>
      <c r="E59" s="254">
        <v>0.75</v>
      </c>
      <c r="F59" s="144" t="s">
        <v>83</v>
      </c>
      <c r="G59" s="143" t="s">
        <v>83</v>
      </c>
      <c r="H59" s="141" t="s">
        <v>83</v>
      </c>
      <c r="I59" s="308">
        <f t="shared" si="14"/>
        <v>0.75</v>
      </c>
      <c r="J59" s="603"/>
      <c r="K59" s="134"/>
    </row>
    <row r="60" spans="1:11" x14ac:dyDescent="0.2">
      <c r="A60" s="593"/>
      <c r="B60" s="600"/>
      <c r="C60" s="285">
        <v>8</v>
      </c>
      <c r="D60" s="286">
        <v>9</v>
      </c>
      <c r="E60" s="143">
        <v>0.85</v>
      </c>
      <c r="F60" s="219" t="s">
        <v>83</v>
      </c>
      <c r="G60" s="245" t="s">
        <v>83</v>
      </c>
      <c r="H60" s="146" t="s">
        <v>83</v>
      </c>
      <c r="I60" s="301">
        <f t="shared" si="14"/>
        <v>0.85</v>
      </c>
      <c r="J60" s="603"/>
      <c r="K60" s="134"/>
    </row>
    <row r="61" spans="1:11" x14ac:dyDescent="0.2">
      <c r="A61" s="593"/>
      <c r="B61" s="600"/>
      <c r="C61" s="285">
        <v>9</v>
      </c>
      <c r="D61" s="286">
        <v>10</v>
      </c>
      <c r="E61" s="252">
        <v>0.95</v>
      </c>
      <c r="F61" s="219" t="s">
        <v>83</v>
      </c>
      <c r="G61" s="143" t="s">
        <v>83</v>
      </c>
      <c r="H61" s="146" t="s">
        <v>83</v>
      </c>
      <c r="I61" s="301">
        <f t="shared" si="14"/>
        <v>0.95</v>
      </c>
      <c r="J61" s="603"/>
      <c r="K61" s="134"/>
    </row>
    <row r="62" spans="1:11" x14ac:dyDescent="0.2">
      <c r="A62" s="593"/>
      <c r="B62" s="600"/>
      <c r="C62" s="295">
        <v>10</v>
      </c>
      <c r="D62" s="296">
        <v>11</v>
      </c>
      <c r="E62" s="254">
        <v>1.05</v>
      </c>
      <c r="F62" s="219" t="s">
        <v>83</v>
      </c>
      <c r="G62" s="143" t="s">
        <v>83</v>
      </c>
      <c r="H62" s="265" t="s">
        <v>83</v>
      </c>
      <c r="I62" s="301">
        <f t="shared" si="14"/>
        <v>1.05</v>
      </c>
      <c r="J62" s="603"/>
      <c r="K62" s="134"/>
    </row>
    <row r="63" spans="1:11" x14ac:dyDescent="0.2">
      <c r="A63" s="593"/>
      <c r="B63" s="600"/>
      <c r="C63" s="295">
        <v>11</v>
      </c>
      <c r="D63" s="296">
        <v>12</v>
      </c>
      <c r="E63" s="252">
        <v>1.1499999999999999</v>
      </c>
      <c r="F63" s="219" t="s">
        <v>83</v>
      </c>
      <c r="G63" s="143" t="s">
        <v>83</v>
      </c>
      <c r="H63" s="146" t="s">
        <v>83</v>
      </c>
      <c r="I63" s="301">
        <f t="shared" si="14"/>
        <v>1.1499999999999999</v>
      </c>
      <c r="J63" s="603"/>
      <c r="K63" s="134"/>
    </row>
    <row r="64" spans="1:11" x14ac:dyDescent="0.2">
      <c r="A64" s="593"/>
      <c r="B64" s="600"/>
      <c r="C64" s="295">
        <v>12</v>
      </c>
      <c r="D64" s="296">
        <v>14</v>
      </c>
      <c r="E64" s="252">
        <v>1.25</v>
      </c>
      <c r="F64" s="219" t="s">
        <v>83</v>
      </c>
      <c r="G64" s="143" t="s">
        <v>83</v>
      </c>
      <c r="H64" s="146" t="s">
        <v>83</v>
      </c>
      <c r="I64" s="301">
        <f t="shared" si="14"/>
        <v>1.25</v>
      </c>
      <c r="J64" s="603"/>
      <c r="K64" s="134"/>
    </row>
    <row r="65" spans="1:11" x14ac:dyDescent="0.2">
      <c r="A65" s="593"/>
      <c r="B65" s="600"/>
      <c r="C65" s="295">
        <v>14</v>
      </c>
      <c r="D65" s="296">
        <v>15</v>
      </c>
      <c r="E65" s="254">
        <v>1.35</v>
      </c>
      <c r="F65" s="219" t="s">
        <v>83</v>
      </c>
      <c r="G65" s="143" t="s">
        <v>83</v>
      </c>
      <c r="H65" s="265" t="s">
        <v>83</v>
      </c>
      <c r="I65" s="301">
        <f>E65</f>
        <v>1.35</v>
      </c>
      <c r="J65" s="603"/>
      <c r="K65" s="134"/>
    </row>
    <row r="66" spans="1:11" x14ac:dyDescent="0.2">
      <c r="A66" s="593"/>
      <c r="B66" s="600"/>
      <c r="C66" s="299">
        <v>15</v>
      </c>
      <c r="D66" s="300">
        <v>16</v>
      </c>
      <c r="E66" s="252">
        <v>1.45</v>
      </c>
      <c r="F66" s="144" t="s">
        <v>83</v>
      </c>
      <c r="G66" s="143" t="s">
        <v>83</v>
      </c>
      <c r="H66" s="146" t="s">
        <v>83</v>
      </c>
      <c r="I66" s="301">
        <f>E66</f>
        <v>1.45</v>
      </c>
      <c r="J66" s="603"/>
      <c r="K66" s="134"/>
    </row>
    <row r="67" spans="1:11" x14ac:dyDescent="0.2">
      <c r="A67" s="593"/>
      <c r="B67" s="600"/>
      <c r="C67" s="299">
        <v>16</v>
      </c>
      <c r="D67" s="300">
        <v>18</v>
      </c>
      <c r="E67" s="252">
        <v>1.55</v>
      </c>
      <c r="F67" s="144" t="s">
        <v>83</v>
      </c>
      <c r="G67" s="143"/>
      <c r="H67" s="146"/>
      <c r="I67" s="301">
        <f>E67</f>
        <v>1.55</v>
      </c>
      <c r="J67" s="603"/>
      <c r="K67" s="134"/>
    </row>
    <row r="68" spans="1:11" ht="12.5" thickBot="1" x14ac:dyDescent="0.25">
      <c r="A68" s="594"/>
      <c r="B68" s="601"/>
      <c r="C68" s="317">
        <v>18</v>
      </c>
      <c r="D68" s="318">
        <v>25</v>
      </c>
      <c r="E68" s="119">
        <v>1.6</v>
      </c>
      <c r="F68" s="211" t="s">
        <v>83</v>
      </c>
      <c r="G68" s="119" t="s">
        <v>83</v>
      </c>
      <c r="H68" s="212" t="s">
        <v>83</v>
      </c>
      <c r="I68" s="319">
        <f>E68</f>
        <v>1.6</v>
      </c>
      <c r="J68" s="604"/>
      <c r="K68" s="134"/>
    </row>
    <row r="69" spans="1:11" x14ac:dyDescent="0.2">
      <c r="A69" s="320"/>
      <c r="B69" s="321"/>
      <c r="C69" s="322"/>
      <c r="D69" s="323"/>
      <c r="E69" s="254"/>
      <c r="F69" s="254"/>
      <c r="G69" s="254"/>
      <c r="H69" s="237"/>
      <c r="I69" s="324"/>
      <c r="J69" s="325"/>
      <c r="K69" s="134"/>
    </row>
    <row r="70" spans="1:11" s="276" customFormat="1" ht="9.5" x14ac:dyDescent="0.2">
      <c r="A70" s="605" t="s">
        <v>35</v>
      </c>
      <c r="B70" s="605"/>
      <c r="C70" s="605"/>
      <c r="D70" s="326"/>
      <c r="E70" s="327"/>
      <c r="F70" s="328"/>
      <c r="G70" s="328"/>
      <c r="H70" s="329"/>
      <c r="I70" s="329"/>
      <c r="J70" s="330"/>
      <c r="K70" s="331"/>
    </row>
    <row r="71" spans="1:11" s="276" customFormat="1" ht="22.5" customHeight="1" x14ac:dyDescent="0.2">
      <c r="A71" s="606" t="s">
        <v>43</v>
      </c>
      <c r="B71" s="589"/>
      <c r="C71" s="589"/>
      <c r="D71" s="589"/>
      <c r="E71" s="589"/>
      <c r="F71" s="589"/>
      <c r="G71" s="589"/>
      <c r="H71" s="589"/>
      <c r="I71" s="589"/>
      <c r="J71" s="589"/>
      <c r="K71" s="326"/>
    </row>
    <row r="72" spans="1:11" s="276" customFormat="1" ht="13.5" customHeight="1" x14ac:dyDescent="0.2">
      <c r="A72" s="589" t="s">
        <v>56</v>
      </c>
      <c r="B72" s="589"/>
      <c r="C72" s="589"/>
      <c r="D72" s="589"/>
      <c r="E72" s="589"/>
      <c r="F72" s="589"/>
      <c r="G72" s="589"/>
      <c r="H72" s="589"/>
      <c r="I72" s="589"/>
      <c r="J72" s="589"/>
      <c r="K72" s="326"/>
    </row>
    <row r="73" spans="1:11" ht="12" customHeight="1" x14ac:dyDescent="0.2">
      <c r="A73" s="589" t="s">
        <v>25</v>
      </c>
      <c r="B73" s="590"/>
      <c r="C73" s="590"/>
      <c r="D73" s="590"/>
      <c r="E73" s="590"/>
      <c r="F73" s="590"/>
      <c r="G73" s="590"/>
      <c r="H73" s="590"/>
      <c r="I73" s="590"/>
      <c r="J73" s="590"/>
    </row>
    <row r="74" spans="1:11" ht="14.25" customHeight="1" x14ac:dyDescent="0.2">
      <c r="A74" s="100"/>
      <c r="C74" s="100"/>
      <c r="D74" s="100"/>
      <c r="E74" s="100"/>
      <c r="F74" s="100"/>
      <c r="G74" s="100"/>
      <c r="H74" s="100"/>
      <c r="I74" s="100"/>
      <c r="J74" s="100"/>
    </row>
    <row r="75" spans="1:11" ht="4.5" customHeight="1" x14ac:dyDescent="0.2">
      <c r="A75" s="179"/>
      <c r="B75" s="183"/>
      <c r="C75" s="179"/>
      <c r="D75" s="179"/>
      <c r="E75" s="180"/>
      <c r="F75" s="181"/>
      <c r="G75" s="181"/>
      <c r="H75" s="182"/>
      <c r="I75" s="182"/>
      <c r="J75" s="181"/>
      <c r="K75" s="183"/>
    </row>
    <row r="76" spans="1:11" ht="14" x14ac:dyDescent="0.2">
      <c r="A76" s="183"/>
      <c r="B76" s="183"/>
      <c r="C76" s="179"/>
      <c r="D76" s="183"/>
      <c r="E76" s="180"/>
      <c r="F76" s="181"/>
      <c r="G76" s="181"/>
      <c r="H76" s="182"/>
      <c r="I76" s="182"/>
      <c r="J76" s="181"/>
      <c r="K76" s="183"/>
    </row>
    <row r="77" spans="1:11" ht="14" x14ac:dyDescent="0.2">
      <c r="A77" s="591"/>
      <c r="B77" s="591"/>
      <c r="C77" s="591"/>
      <c r="D77" s="591"/>
      <c r="E77" s="591"/>
      <c r="F77" s="591"/>
      <c r="G77" s="591"/>
      <c r="H77" s="591"/>
      <c r="I77" s="591"/>
      <c r="J77" s="591"/>
      <c r="K77" s="591"/>
    </row>
  </sheetData>
  <mergeCells count="26">
    <mergeCell ref="A1:J1"/>
    <mergeCell ref="A2:J2"/>
    <mergeCell ref="A3:B6"/>
    <mergeCell ref="C3:D6"/>
    <mergeCell ref="E3:E4"/>
    <mergeCell ref="F3:F5"/>
    <mergeCell ref="G3:H4"/>
    <mergeCell ref="I3:I5"/>
    <mergeCell ref="J3:J5"/>
    <mergeCell ref="A7:A26"/>
    <mergeCell ref="B7:B16"/>
    <mergeCell ref="B17:B26"/>
    <mergeCell ref="J17:J26"/>
    <mergeCell ref="A27:A46"/>
    <mergeCell ref="B27:B36"/>
    <mergeCell ref="B37:B46"/>
    <mergeCell ref="J37:J46"/>
    <mergeCell ref="A72:J72"/>
    <mergeCell ref="A73:J73"/>
    <mergeCell ref="A77:K77"/>
    <mergeCell ref="A47:A68"/>
    <mergeCell ref="B47:B57"/>
    <mergeCell ref="B58:B68"/>
    <mergeCell ref="J58:J68"/>
    <mergeCell ref="A70:C70"/>
    <mergeCell ref="A71:J71"/>
  </mergeCells>
  <phoneticPr fontId="36"/>
  <pageMargins left="0.73" right="0.19" top="0.57999999999999996" bottom="0.53" header="0.2" footer="0.2"/>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K73"/>
  <sheetViews>
    <sheetView view="pageBreakPreview" zoomScaleNormal="100" zoomScaleSheetLayoutView="100" workbookViewId="0">
      <pane xSplit="2" ySplit="6" topLeftCell="C7" activePane="bottomRight" state="frozen"/>
      <selection pane="topRight"/>
      <selection pane="bottomLeft"/>
      <selection pane="bottomRight" sqref="A1:J1"/>
    </sheetView>
  </sheetViews>
  <sheetFormatPr defaultColWidth="9.09765625" defaultRowHeight="12" x14ac:dyDescent="0.2"/>
  <cols>
    <col min="1" max="1" width="9.3984375" style="99" customWidth="1"/>
    <col min="2" max="2" width="3.09765625" style="100" customWidth="1"/>
    <col min="3" max="3" width="9.296875" style="99" bestFit="1" customWidth="1"/>
    <col min="4" max="4" width="8.09765625" style="99" customWidth="1"/>
    <col min="5" max="5" width="10.09765625" style="101" customWidth="1"/>
    <col min="6" max="7" width="10.09765625" style="102" customWidth="1"/>
    <col min="8" max="8" width="10.09765625" style="103" customWidth="1"/>
    <col min="9" max="9" width="11.69921875" style="103" customWidth="1"/>
    <col min="10" max="10" width="11.69921875" style="102" customWidth="1"/>
    <col min="11" max="11" width="2.69921875" style="100" customWidth="1"/>
    <col min="12" max="12" width="2.69921875" style="100" bestFit="1" customWidth="1"/>
    <col min="13" max="13" width="5.69921875" style="100" customWidth="1"/>
    <col min="14" max="14" width="5.69921875" style="100" bestFit="1" customWidth="1"/>
    <col min="15" max="15" width="2.69921875" style="100" bestFit="1" customWidth="1"/>
    <col min="16" max="16" width="5.69921875" style="100" customWidth="1"/>
    <col min="17" max="17" width="9.09765625" style="100" bestFit="1"/>
    <col min="18" max="16384" width="9.09765625" style="100"/>
  </cols>
  <sheetData>
    <row r="1" spans="1:11" ht="21.75" customHeight="1" x14ac:dyDescent="0.2">
      <c r="A1" s="549" t="s">
        <v>256</v>
      </c>
      <c r="B1" s="549"/>
      <c r="C1" s="549"/>
      <c r="D1" s="549"/>
      <c r="E1" s="549"/>
      <c r="F1" s="549"/>
      <c r="G1" s="549"/>
      <c r="H1" s="549"/>
      <c r="I1" s="549"/>
      <c r="J1" s="549"/>
      <c r="K1" s="106"/>
    </row>
    <row r="2" spans="1:11" ht="12.5" thickBot="1" x14ac:dyDescent="0.25">
      <c r="A2" s="550" t="s">
        <v>130</v>
      </c>
      <c r="B2" s="550"/>
      <c r="C2" s="550"/>
      <c r="D2" s="550"/>
      <c r="E2" s="550"/>
      <c r="F2" s="550"/>
      <c r="G2" s="550"/>
      <c r="H2" s="550"/>
      <c r="I2" s="550"/>
      <c r="J2" s="550"/>
      <c r="K2" s="106"/>
    </row>
    <row r="3" spans="1:11" ht="15" customHeight="1" x14ac:dyDescent="0.2">
      <c r="A3" s="551" t="s">
        <v>213</v>
      </c>
      <c r="B3" s="552"/>
      <c r="C3" s="557" t="s">
        <v>195</v>
      </c>
      <c r="D3" s="558"/>
      <c r="E3" s="607" t="s">
        <v>175</v>
      </c>
      <c r="F3" s="608" t="s">
        <v>152</v>
      </c>
      <c r="G3" s="610" t="s">
        <v>31</v>
      </c>
      <c r="H3" s="568"/>
      <c r="I3" s="612" t="s">
        <v>156</v>
      </c>
      <c r="J3" s="614" t="s">
        <v>17</v>
      </c>
      <c r="K3" s="106"/>
    </row>
    <row r="4" spans="1:11" ht="15" customHeight="1" x14ac:dyDescent="0.2">
      <c r="A4" s="553"/>
      <c r="B4" s="554"/>
      <c r="C4" s="559"/>
      <c r="D4" s="560"/>
      <c r="E4" s="564"/>
      <c r="F4" s="609"/>
      <c r="G4" s="611"/>
      <c r="H4" s="570"/>
      <c r="I4" s="613"/>
      <c r="J4" s="615"/>
      <c r="K4" s="106"/>
    </row>
    <row r="5" spans="1:11" ht="15" customHeight="1" x14ac:dyDescent="0.2">
      <c r="A5" s="553"/>
      <c r="B5" s="554"/>
      <c r="C5" s="559"/>
      <c r="D5" s="560"/>
      <c r="E5" s="111"/>
      <c r="F5" s="609"/>
      <c r="G5" s="277"/>
      <c r="H5" s="116"/>
      <c r="I5" s="613"/>
      <c r="J5" s="615"/>
      <c r="K5" s="106"/>
    </row>
    <row r="6" spans="1:11" ht="12.5" thickBot="1" x14ac:dyDescent="0.25">
      <c r="A6" s="555"/>
      <c r="B6" s="556"/>
      <c r="C6" s="561"/>
      <c r="D6" s="562"/>
      <c r="E6" s="118" t="s">
        <v>91</v>
      </c>
      <c r="F6" s="211" t="s">
        <v>179</v>
      </c>
      <c r="G6" s="211" t="s">
        <v>26</v>
      </c>
      <c r="H6" s="278" t="s">
        <v>169</v>
      </c>
      <c r="I6" s="279" t="s">
        <v>42</v>
      </c>
      <c r="J6" s="124" t="s">
        <v>91</v>
      </c>
      <c r="K6" s="106"/>
    </row>
    <row r="7" spans="1:11" x14ac:dyDescent="0.2">
      <c r="A7" s="592" t="s">
        <v>108</v>
      </c>
      <c r="B7" s="595" t="s">
        <v>58</v>
      </c>
      <c r="C7" s="280"/>
      <c r="D7" s="281">
        <v>7</v>
      </c>
      <c r="E7" s="129">
        <v>0.6</v>
      </c>
      <c r="F7" s="130">
        <v>0.48</v>
      </c>
      <c r="G7" s="282">
        <f t="shared" ref="G7:G16" si="0">E7-F7</f>
        <v>0.12</v>
      </c>
      <c r="H7" s="283">
        <f t="shared" ref="H7:H16" si="1">G7/2</f>
        <v>0.06</v>
      </c>
      <c r="I7" s="284">
        <f t="shared" ref="I7:I16" si="2">E7-F7-G7</f>
        <v>0</v>
      </c>
      <c r="J7" s="133">
        <f t="shared" ref="J7:J16" si="3">E7</f>
        <v>0.6</v>
      </c>
      <c r="K7" s="134"/>
    </row>
    <row r="8" spans="1:11" x14ac:dyDescent="0.2">
      <c r="A8" s="593"/>
      <c r="B8" s="596"/>
      <c r="C8" s="285">
        <v>7</v>
      </c>
      <c r="D8" s="286">
        <v>8</v>
      </c>
      <c r="E8" s="254">
        <v>0.65</v>
      </c>
      <c r="F8" s="139">
        <v>0.52</v>
      </c>
      <c r="G8" s="287">
        <f t="shared" si="0"/>
        <v>0.13</v>
      </c>
      <c r="H8" s="288">
        <f t="shared" si="1"/>
        <v>6.5000000000000002E-2</v>
      </c>
      <c r="I8" s="289">
        <f t="shared" si="2"/>
        <v>0</v>
      </c>
      <c r="J8" s="256">
        <f t="shared" si="3"/>
        <v>0.65</v>
      </c>
      <c r="K8" s="134"/>
    </row>
    <row r="9" spans="1:11" x14ac:dyDescent="0.2">
      <c r="A9" s="593"/>
      <c r="B9" s="596"/>
      <c r="C9" s="285">
        <v>8</v>
      </c>
      <c r="D9" s="286">
        <v>9</v>
      </c>
      <c r="E9" s="143">
        <v>0.75</v>
      </c>
      <c r="F9" s="144">
        <v>0.6</v>
      </c>
      <c r="G9" s="287">
        <f t="shared" si="0"/>
        <v>0.15000000000000002</v>
      </c>
      <c r="H9" s="290">
        <f t="shared" si="1"/>
        <v>7.5000000000000011E-2</v>
      </c>
      <c r="I9" s="291">
        <f t="shared" si="2"/>
        <v>0</v>
      </c>
      <c r="J9" s="147">
        <f t="shared" si="3"/>
        <v>0.75</v>
      </c>
      <c r="K9" s="134"/>
    </row>
    <row r="10" spans="1:11" x14ac:dyDescent="0.2">
      <c r="A10" s="593"/>
      <c r="B10" s="596"/>
      <c r="C10" s="285">
        <v>9</v>
      </c>
      <c r="D10" s="286">
        <v>10</v>
      </c>
      <c r="E10" s="252">
        <v>0.85</v>
      </c>
      <c r="F10" s="292">
        <v>0.68</v>
      </c>
      <c r="G10" s="293">
        <f t="shared" si="0"/>
        <v>0.16999999999999993</v>
      </c>
      <c r="H10" s="290">
        <f t="shared" si="1"/>
        <v>8.4999999999999964E-2</v>
      </c>
      <c r="I10" s="294">
        <f t="shared" si="2"/>
        <v>0</v>
      </c>
      <c r="J10" s="222">
        <f t="shared" si="3"/>
        <v>0.85</v>
      </c>
      <c r="K10" s="134"/>
    </row>
    <row r="11" spans="1:11" x14ac:dyDescent="0.2">
      <c r="A11" s="593"/>
      <c r="B11" s="596"/>
      <c r="C11" s="295">
        <v>10</v>
      </c>
      <c r="D11" s="296">
        <v>11</v>
      </c>
      <c r="E11" s="254">
        <v>0.95</v>
      </c>
      <c r="F11" s="219">
        <v>0.76</v>
      </c>
      <c r="G11" s="293">
        <f t="shared" si="0"/>
        <v>0.18999999999999995</v>
      </c>
      <c r="H11" s="290">
        <f t="shared" si="1"/>
        <v>9.4999999999999973E-2</v>
      </c>
      <c r="I11" s="294">
        <f t="shared" si="2"/>
        <v>0</v>
      </c>
      <c r="J11" s="222">
        <f t="shared" si="3"/>
        <v>0.95</v>
      </c>
      <c r="K11" s="134"/>
    </row>
    <row r="12" spans="1:11" x14ac:dyDescent="0.2">
      <c r="A12" s="593"/>
      <c r="B12" s="597"/>
      <c r="C12" s="295">
        <v>11</v>
      </c>
      <c r="D12" s="296">
        <v>12</v>
      </c>
      <c r="E12" s="252">
        <v>1.05</v>
      </c>
      <c r="F12" s="219">
        <v>0.84</v>
      </c>
      <c r="G12" s="293">
        <f t="shared" si="0"/>
        <v>0.21000000000000008</v>
      </c>
      <c r="H12" s="297">
        <f t="shared" si="1"/>
        <v>0.10500000000000004</v>
      </c>
      <c r="I12" s="298">
        <f t="shared" si="2"/>
        <v>0</v>
      </c>
      <c r="J12" s="147">
        <f t="shared" si="3"/>
        <v>1.05</v>
      </c>
      <c r="K12" s="134"/>
    </row>
    <row r="13" spans="1:11" x14ac:dyDescent="0.2">
      <c r="A13" s="593"/>
      <c r="B13" s="597"/>
      <c r="C13" s="295">
        <v>12</v>
      </c>
      <c r="D13" s="296">
        <v>14</v>
      </c>
      <c r="E13" s="252">
        <v>1.1499999999999999</v>
      </c>
      <c r="F13" s="144">
        <v>0.92</v>
      </c>
      <c r="G13" s="293">
        <f t="shared" si="0"/>
        <v>0.22999999999999987</v>
      </c>
      <c r="H13" s="290">
        <f t="shared" si="1"/>
        <v>0.11499999999999994</v>
      </c>
      <c r="I13" s="291">
        <f t="shared" si="2"/>
        <v>0</v>
      </c>
      <c r="J13" s="147">
        <f t="shared" si="3"/>
        <v>1.1499999999999999</v>
      </c>
      <c r="K13" s="134"/>
    </row>
    <row r="14" spans="1:11" x14ac:dyDescent="0.2">
      <c r="A14" s="593"/>
      <c r="B14" s="597"/>
      <c r="C14" s="295">
        <v>14</v>
      </c>
      <c r="D14" s="296">
        <v>15</v>
      </c>
      <c r="E14" s="254">
        <v>1.25</v>
      </c>
      <c r="F14" s="144">
        <v>1</v>
      </c>
      <c r="G14" s="293">
        <f t="shared" si="0"/>
        <v>0.25</v>
      </c>
      <c r="H14" s="290">
        <f t="shared" si="1"/>
        <v>0.125</v>
      </c>
      <c r="I14" s="289">
        <f t="shared" si="2"/>
        <v>0</v>
      </c>
      <c r="J14" s="256">
        <f t="shared" si="3"/>
        <v>1.25</v>
      </c>
      <c r="K14" s="134"/>
    </row>
    <row r="15" spans="1:11" x14ac:dyDescent="0.2">
      <c r="A15" s="593"/>
      <c r="B15" s="597"/>
      <c r="C15" s="299">
        <v>15</v>
      </c>
      <c r="D15" s="300">
        <v>17</v>
      </c>
      <c r="E15" s="252">
        <v>1.35</v>
      </c>
      <c r="F15" s="144">
        <v>1.08</v>
      </c>
      <c r="G15" s="293">
        <f t="shared" si="0"/>
        <v>0.27</v>
      </c>
      <c r="H15" s="290">
        <f t="shared" si="1"/>
        <v>0.13500000000000001</v>
      </c>
      <c r="I15" s="301">
        <f t="shared" si="2"/>
        <v>0</v>
      </c>
      <c r="J15" s="222">
        <f t="shared" si="3"/>
        <v>1.35</v>
      </c>
      <c r="K15" s="134"/>
    </row>
    <row r="16" spans="1:11" ht="12" customHeight="1" x14ac:dyDescent="0.2">
      <c r="A16" s="593"/>
      <c r="B16" s="598"/>
      <c r="C16" s="299">
        <v>17</v>
      </c>
      <c r="D16" s="302">
        <v>25</v>
      </c>
      <c r="E16" s="218">
        <v>1.4</v>
      </c>
      <c r="F16" s="153">
        <v>1.1200000000000001</v>
      </c>
      <c r="G16" s="303">
        <f t="shared" si="0"/>
        <v>0.2799999999999998</v>
      </c>
      <c r="H16" s="304">
        <f t="shared" si="1"/>
        <v>0.1399999999999999</v>
      </c>
      <c r="I16" s="305">
        <f t="shared" si="2"/>
        <v>0</v>
      </c>
      <c r="J16" s="156">
        <f t="shared" si="3"/>
        <v>1.4</v>
      </c>
      <c r="K16" s="134"/>
    </row>
    <row r="17" spans="1:11" x14ac:dyDescent="0.2">
      <c r="A17" s="593"/>
      <c r="B17" s="599" t="s">
        <v>34</v>
      </c>
      <c r="C17" s="306"/>
      <c r="D17" s="286">
        <v>7</v>
      </c>
      <c r="E17" s="191">
        <v>0.6</v>
      </c>
      <c r="F17" s="292" t="s">
        <v>83</v>
      </c>
      <c r="G17" s="191" t="s">
        <v>83</v>
      </c>
      <c r="H17" s="234" t="s">
        <v>83</v>
      </c>
      <c r="I17" s="307">
        <f t="shared" ref="I17:I26" si="4">E17</f>
        <v>0.6</v>
      </c>
      <c r="J17" s="602" t="s">
        <v>90</v>
      </c>
      <c r="K17" s="134"/>
    </row>
    <row r="18" spans="1:11" x14ac:dyDescent="0.2">
      <c r="A18" s="593"/>
      <c r="B18" s="600"/>
      <c r="C18" s="285">
        <v>7</v>
      </c>
      <c r="D18" s="286">
        <v>8</v>
      </c>
      <c r="E18" s="254">
        <v>0.65</v>
      </c>
      <c r="F18" s="144" t="s">
        <v>83</v>
      </c>
      <c r="G18" s="143" t="s">
        <v>83</v>
      </c>
      <c r="H18" s="141" t="s">
        <v>83</v>
      </c>
      <c r="I18" s="308">
        <f t="shared" si="4"/>
        <v>0.65</v>
      </c>
      <c r="J18" s="603"/>
      <c r="K18" s="134"/>
    </row>
    <row r="19" spans="1:11" x14ac:dyDescent="0.2">
      <c r="A19" s="593"/>
      <c r="B19" s="600"/>
      <c r="C19" s="285">
        <v>8</v>
      </c>
      <c r="D19" s="286">
        <v>9</v>
      </c>
      <c r="E19" s="143">
        <v>0.75</v>
      </c>
      <c r="F19" s="219" t="s">
        <v>83</v>
      </c>
      <c r="G19" s="245" t="s">
        <v>83</v>
      </c>
      <c r="H19" s="146" t="s">
        <v>83</v>
      </c>
      <c r="I19" s="301">
        <f t="shared" si="4"/>
        <v>0.75</v>
      </c>
      <c r="J19" s="603"/>
      <c r="K19" s="134"/>
    </row>
    <row r="20" spans="1:11" x14ac:dyDescent="0.2">
      <c r="A20" s="593"/>
      <c r="B20" s="600"/>
      <c r="C20" s="285">
        <v>9</v>
      </c>
      <c r="D20" s="286">
        <v>10</v>
      </c>
      <c r="E20" s="252">
        <v>0.85</v>
      </c>
      <c r="F20" s="219" t="s">
        <v>83</v>
      </c>
      <c r="G20" s="143" t="s">
        <v>83</v>
      </c>
      <c r="H20" s="146" t="s">
        <v>83</v>
      </c>
      <c r="I20" s="301">
        <f t="shared" si="4"/>
        <v>0.85</v>
      </c>
      <c r="J20" s="603"/>
      <c r="K20" s="134"/>
    </row>
    <row r="21" spans="1:11" x14ac:dyDescent="0.2">
      <c r="A21" s="593"/>
      <c r="B21" s="600"/>
      <c r="C21" s="295">
        <v>10</v>
      </c>
      <c r="D21" s="296">
        <v>11</v>
      </c>
      <c r="E21" s="254">
        <v>0.95</v>
      </c>
      <c r="F21" s="219" t="s">
        <v>83</v>
      </c>
      <c r="G21" s="143" t="s">
        <v>83</v>
      </c>
      <c r="H21" s="265" t="s">
        <v>83</v>
      </c>
      <c r="I21" s="301">
        <f t="shared" si="4"/>
        <v>0.95</v>
      </c>
      <c r="J21" s="603"/>
      <c r="K21" s="134"/>
    </row>
    <row r="22" spans="1:11" x14ac:dyDescent="0.2">
      <c r="A22" s="593"/>
      <c r="B22" s="600"/>
      <c r="C22" s="295">
        <v>11</v>
      </c>
      <c r="D22" s="296">
        <v>12</v>
      </c>
      <c r="E22" s="252">
        <v>1.05</v>
      </c>
      <c r="F22" s="219" t="s">
        <v>83</v>
      </c>
      <c r="G22" s="143" t="s">
        <v>83</v>
      </c>
      <c r="H22" s="146" t="s">
        <v>83</v>
      </c>
      <c r="I22" s="301">
        <f t="shared" si="4"/>
        <v>1.05</v>
      </c>
      <c r="J22" s="603"/>
      <c r="K22" s="134"/>
    </row>
    <row r="23" spans="1:11" x14ac:dyDescent="0.2">
      <c r="A23" s="593"/>
      <c r="B23" s="600"/>
      <c r="C23" s="295">
        <v>12</v>
      </c>
      <c r="D23" s="296">
        <v>14</v>
      </c>
      <c r="E23" s="252">
        <v>1.1499999999999999</v>
      </c>
      <c r="F23" s="219" t="s">
        <v>83</v>
      </c>
      <c r="G23" s="143" t="s">
        <v>83</v>
      </c>
      <c r="H23" s="146" t="s">
        <v>83</v>
      </c>
      <c r="I23" s="301">
        <f t="shared" si="4"/>
        <v>1.1499999999999999</v>
      </c>
      <c r="J23" s="603"/>
      <c r="K23" s="134"/>
    </row>
    <row r="24" spans="1:11" x14ac:dyDescent="0.2">
      <c r="A24" s="593"/>
      <c r="B24" s="600"/>
      <c r="C24" s="295">
        <v>14</v>
      </c>
      <c r="D24" s="296">
        <v>15</v>
      </c>
      <c r="E24" s="254">
        <v>1.25</v>
      </c>
      <c r="F24" s="219" t="s">
        <v>83</v>
      </c>
      <c r="G24" s="143" t="s">
        <v>83</v>
      </c>
      <c r="H24" s="265" t="s">
        <v>83</v>
      </c>
      <c r="I24" s="301">
        <f t="shared" si="4"/>
        <v>1.25</v>
      </c>
      <c r="J24" s="603"/>
      <c r="K24" s="134"/>
    </row>
    <row r="25" spans="1:11" x14ac:dyDescent="0.2">
      <c r="A25" s="593"/>
      <c r="B25" s="600"/>
      <c r="C25" s="299">
        <v>15</v>
      </c>
      <c r="D25" s="300">
        <v>17</v>
      </c>
      <c r="E25" s="252">
        <v>1.35</v>
      </c>
      <c r="F25" s="144" t="s">
        <v>83</v>
      </c>
      <c r="G25" s="143" t="s">
        <v>83</v>
      </c>
      <c r="H25" s="146" t="s">
        <v>83</v>
      </c>
      <c r="I25" s="301">
        <f t="shared" si="4"/>
        <v>1.35</v>
      </c>
      <c r="J25" s="603"/>
      <c r="K25" s="134"/>
    </row>
    <row r="26" spans="1:11" ht="12.5" thickBot="1" x14ac:dyDescent="0.25">
      <c r="A26" s="594"/>
      <c r="B26" s="601"/>
      <c r="C26" s="299">
        <v>17</v>
      </c>
      <c r="D26" s="309">
        <v>25</v>
      </c>
      <c r="E26" s="218">
        <v>1.4</v>
      </c>
      <c r="F26" s="292" t="s">
        <v>83</v>
      </c>
      <c r="G26" s="119" t="s">
        <v>83</v>
      </c>
      <c r="H26" s="212" t="s">
        <v>83</v>
      </c>
      <c r="I26" s="310">
        <f t="shared" si="4"/>
        <v>1.4</v>
      </c>
      <c r="J26" s="604"/>
      <c r="K26" s="134"/>
    </row>
    <row r="27" spans="1:11" x14ac:dyDescent="0.2">
      <c r="A27" s="592" t="s">
        <v>41</v>
      </c>
      <c r="B27" s="595" t="s">
        <v>58</v>
      </c>
      <c r="C27" s="333"/>
      <c r="D27" s="334">
        <v>7</v>
      </c>
      <c r="E27" s="129">
        <v>0.55000000000000004</v>
      </c>
      <c r="F27" s="130">
        <v>0.44</v>
      </c>
      <c r="G27" s="282">
        <f t="shared" ref="G27:G32" si="5">E27-F27</f>
        <v>0.11000000000000004</v>
      </c>
      <c r="H27" s="283">
        <f t="shared" ref="H27:H32" si="6">G27/2</f>
        <v>5.5000000000000021E-2</v>
      </c>
      <c r="I27" s="284">
        <f t="shared" ref="I27:I32" si="7">E27-F27-G27</f>
        <v>0</v>
      </c>
      <c r="J27" s="133">
        <f t="shared" ref="J27:J32" si="8">E27</f>
        <v>0.55000000000000004</v>
      </c>
      <c r="K27" s="134"/>
    </row>
    <row r="28" spans="1:11" x14ac:dyDescent="0.2">
      <c r="A28" s="593"/>
      <c r="B28" s="596"/>
      <c r="C28" s="335">
        <v>7</v>
      </c>
      <c r="D28" s="336">
        <v>9</v>
      </c>
      <c r="E28" s="254">
        <v>0.65</v>
      </c>
      <c r="F28" s="139">
        <v>0.52</v>
      </c>
      <c r="G28" s="287">
        <f t="shared" si="5"/>
        <v>0.13</v>
      </c>
      <c r="H28" s="288">
        <f t="shared" si="6"/>
        <v>6.5000000000000002E-2</v>
      </c>
      <c r="I28" s="289">
        <f t="shared" si="7"/>
        <v>0</v>
      </c>
      <c r="J28" s="256">
        <f t="shared" si="8"/>
        <v>0.65</v>
      </c>
      <c r="K28" s="134"/>
    </row>
    <row r="29" spans="1:11" x14ac:dyDescent="0.2">
      <c r="A29" s="593"/>
      <c r="B29" s="596"/>
      <c r="C29" s="335">
        <v>9</v>
      </c>
      <c r="D29" s="336">
        <v>10</v>
      </c>
      <c r="E29" s="143">
        <v>0.75</v>
      </c>
      <c r="F29" s="144">
        <v>0.6</v>
      </c>
      <c r="G29" s="287">
        <f t="shared" si="5"/>
        <v>0.15000000000000002</v>
      </c>
      <c r="H29" s="290">
        <f t="shared" si="6"/>
        <v>7.5000000000000011E-2</v>
      </c>
      <c r="I29" s="291">
        <f t="shared" si="7"/>
        <v>0</v>
      </c>
      <c r="J29" s="147">
        <f t="shared" si="8"/>
        <v>0.75</v>
      </c>
      <c r="K29" s="134"/>
    </row>
    <row r="30" spans="1:11" x14ac:dyDescent="0.2">
      <c r="A30" s="593"/>
      <c r="B30" s="596"/>
      <c r="C30" s="335">
        <v>10</v>
      </c>
      <c r="D30" s="336">
        <v>11</v>
      </c>
      <c r="E30" s="252">
        <v>0.85</v>
      </c>
      <c r="F30" s="292">
        <v>0.68</v>
      </c>
      <c r="G30" s="293">
        <f t="shared" si="5"/>
        <v>0.16999999999999993</v>
      </c>
      <c r="H30" s="290">
        <f t="shared" si="6"/>
        <v>8.4999999999999964E-2</v>
      </c>
      <c r="I30" s="294">
        <f t="shared" si="7"/>
        <v>0</v>
      </c>
      <c r="J30" s="222">
        <f t="shared" si="8"/>
        <v>0.85</v>
      </c>
      <c r="K30" s="134"/>
    </row>
    <row r="31" spans="1:11" x14ac:dyDescent="0.2">
      <c r="A31" s="593"/>
      <c r="B31" s="597"/>
      <c r="C31" s="337">
        <v>11</v>
      </c>
      <c r="D31" s="338">
        <v>12</v>
      </c>
      <c r="E31" s="252">
        <v>0.95</v>
      </c>
      <c r="F31" s="219">
        <v>0.76</v>
      </c>
      <c r="G31" s="293">
        <f t="shared" si="5"/>
        <v>0.18999999999999995</v>
      </c>
      <c r="H31" s="297">
        <f t="shared" si="6"/>
        <v>9.4999999999999973E-2</v>
      </c>
      <c r="I31" s="298">
        <f t="shared" si="7"/>
        <v>0</v>
      </c>
      <c r="J31" s="147">
        <f t="shared" si="8"/>
        <v>0.95</v>
      </c>
      <c r="K31" s="134"/>
    </row>
    <row r="32" spans="1:11" x14ac:dyDescent="0.2">
      <c r="A32" s="593"/>
      <c r="B32" s="597"/>
      <c r="C32" s="337">
        <v>12</v>
      </c>
      <c r="D32" s="338">
        <v>14</v>
      </c>
      <c r="E32" s="252">
        <v>1.05</v>
      </c>
      <c r="F32" s="144">
        <v>0.84</v>
      </c>
      <c r="G32" s="293">
        <f t="shared" si="5"/>
        <v>0.21000000000000008</v>
      </c>
      <c r="H32" s="290">
        <f t="shared" si="6"/>
        <v>0.10500000000000004</v>
      </c>
      <c r="I32" s="291">
        <f t="shared" si="7"/>
        <v>0</v>
      </c>
      <c r="J32" s="147">
        <f t="shared" si="8"/>
        <v>1.05</v>
      </c>
      <c r="K32" s="134"/>
    </row>
    <row r="33" spans="1:11" x14ac:dyDescent="0.2">
      <c r="A33" s="593"/>
      <c r="B33" s="597"/>
      <c r="C33" s="337">
        <v>14</v>
      </c>
      <c r="D33" s="338">
        <v>15</v>
      </c>
      <c r="E33" s="143">
        <v>1.1499999999999999</v>
      </c>
      <c r="F33" s="144">
        <v>0.92</v>
      </c>
      <c r="G33" s="293">
        <f>E33-F33</f>
        <v>0.22999999999999987</v>
      </c>
      <c r="H33" s="290">
        <f>G33/2</f>
        <v>0.11499999999999994</v>
      </c>
      <c r="I33" s="289">
        <f>E33-F33-G33</f>
        <v>0</v>
      </c>
      <c r="J33" s="256">
        <f>E33</f>
        <v>1.1499999999999999</v>
      </c>
      <c r="K33" s="134"/>
    </row>
    <row r="34" spans="1:11" x14ac:dyDescent="0.2">
      <c r="A34" s="593"/>
      <c r="B34" s="597"/>
      <c r="C34" s="339">
        <v>15</v>
      </c>
      <c r="D34" s="340">
        <v>17</v>
      </c>
      <c r="E34" s="252">
        <v>1.25</v>
      </c>
      <c r="F34" s="144">
        <v>1</v>
      </c>
      <c r="G34" s="293">
        <f>E34-F34</f>
        <v>0.25</v>
      </c>
      <c r="H34" s="290">
        <f>G34/2</f>
        <v>0.125</v>
      </c>
      <c r="I34" s="301">
        <f>E34-F34-G34</f>
        <v>0</v>
      </c>
      <c r="J34" s="222">
        <f>E34</f>
        <v>1.25</v>
      </c>
      <c r="K34" s="134"/>
    </row>
    <row r="35" spans="1:11" ht="12" customHeight="1" x14ac:dyDescent="0.2">
      <c r="A35" s="593"/>
      <c r="B35" s="598"/>
      <c r="C35" s="339">
        <v>17</v>
      </c>
      <c r="D35" s="340">
        <v>25</v>
      </c>
      <c r="E35" s="218">
        <v>1.3</v>
      </c>
      <c r="F35" s="153">
        <v>1.04</v>
      </c>
      <c r="G35" s="303">
        <f>E35-F35</f>
        <v>0.26</v>
      </c>
      <c r="H35" s="304">
        <f>G35/2</f>
        <v>0.13</v>
      </c>
      <c r="I35" s="305">
        <f>E35-F35-G35</f>
        <v>0</v>
      </c>
      <c r="J35" s="156">
        <f>E35</f>
        <v>1.3</v>
      </c>
      <c r="K35" s="134"/>
    </row>
    <row r="36" spans="1:11" x14ac:dyDescent="0.2">
      <c r="A36" s="593"/>
      <c r="B36" s="599" t="s">
        <v>34</v>
      </c>
      <c r="C36" s="341"/>
      <c r="D36" s="342">
        <v>7</v>
      </c>
      <c r="E36" s="191">
        <v>0.55000000000000004</v>
      </c>
      <c r="F36" s="292" t="s">
        <v>101</v>
      </c>
      <c r="G36" s="191" t="s">
        <v>83</v>
      </c>
      <c r="H36" s="234" t="s">
        <v>83</v>
      </c>
      <c r="I36" s="307">
        <f t="shared" ref="I36:I44" si="9">E36</f>
        <v>0.55000000000000004</v>
      </c>
      <c r="J36" s="602" t="s">
        <v>90</v>
      </c>
      <c r="K36" s="134"/>
    </row>
    <row r="37" spans="1:11" x14ac:dyDescent="0.2">
      <c r="A37" s="593"/>
      <c r="B37" s="600"/>
      <c r="C37" s="335">
        <v>7</v>
      </c>
      <c r="D37" s="336">
        <v>9</v>
      </c>
      <c r="E37" s="263">
        <v>0.65</v>
      </c>
      <c r="F37" s="219" t="s">
        <v>101</v>
      </c>
      <c r="G37" s="245" t="s">
        <v>83</v>
      </c>
      <c r="H37" s="146" t="s">
        <v>83</v>
      </c>
      <c r="I37" s="301">
        <f t="shared" si="9"/>
        <v>0.65</v>
      </c>
      <c r="J37" s="603"/>
      <c r="K37" s="134"/>
    </row>
    <row r="38" spans="1:11" x14ac:dyDescent="0.2">
      <c r="A38" s="593"/>
      <c r="B38" s="600"/>
      <c r="C38" s="335">
        <v>9</v>
      </c>
      <c r="D38" s="336">
        <v>10</v>
      </c>
      <c r="E38" s="143">
        <v>0.75</v>
      </c>
      <c r="F38" s="219" t="s">
        <v>101</v>
      </c>
      <c r="G38" s="143" t="s">
        <v>83</v>
      </c>
      <c r="H38" s="146" t="s">
        <v>83</v>
      </c>
      <c r="I38" s="301">
        <f t="shared" si="9"/>
        <v>0.75</v>
      </c>
      <c r="J38" s="603"/>
      <c r="K38" s="134"/>
    </row>
    <row r="39" spans="1:11" x14ac:dyDescent="0.2">
      <c r="A39" s="593"/>
      <c r="B39" s="600"/>
      <c r="C39" s="335">
        <v>10</v>
      </c>
      <c r="D39" s="336">
        <v>11</v>
      </c>
      <c r="E39" s="264">
        <v>0.85</v>
      </c>
      <c r="F39" s="219" t="s">
        <v>101</v>
      </c>
      <c r="G39" s="143" t="s">
        <v>83</v>
      </c>
      <c r="H39" s="265" t="s">
        <v>83</v>
      </c>
      <c r="I39" s="301">
        <f t="shared" si="9"/>
        <v>0.85</v>
      </c>
      <c r="J39" s="603"/>
      <c r="K39" s="134"/>
    </row>
    <row r="40" spans="1:11" x14ac:dyDescent="0.2">
      <c r="A40" s="593"/>
      <c r="B40" s="600"/>
      <c r="C40" s="337">
        <v>11</v>
      </c>
      <c r="D40" s="338">
        <v>12</v>
      </c>
      <c r="E40" s="264">
        <v>0.95</v>
      </c>
      <c r="F40" s="219" t="s">
        <v>101</v>
      </c>
      <c r="G40" s="143" t="s">
        <v>83</v>
      </c>
      <c r="H40" s="146" t="s">
        <v>83</v>
      </c>
      <c r="I40" s="301">
        <f t="shared" si="9"/>
        <v>0.95</v>
      </c>
      <c r="J40" s="603"/>
      <c r="K40" s="134"/>
    </row>
    <row r="41" spans="1:11" x14ac:dyDescent="0.2">
      <c r="A41" s="593"/>
      <c r="B41" s="600"/>
      <c r="C41" s="337">
        <v>12</v>
      </c>
      <c r="D41" s="338">
        <v>14</v>
      </c>
      <c r="E41" s="264">
        <v>1.05</v>
      </c>
      <c r="F41" s="219" t="s">
        <v>101</v>
      </c>
      <c r="G41" s="143" t="s">
        <v>83</v>
      </c>
      <c r="H41" s="146" t="s">
        <v>83</v>
      </c>
      <c r="I41" s="301">
        <f t="shared" si="9"/>
        <v>1.05</v>
      </c>
      <c r="J41" s="603"/>
      <c r="K41" s="134"/>
    </row>
    <row r="42" spans="1:11" x14ac:dyDescent="0.2">
      <c r="A42" s="593"/>
      <c r="B42" s="600"/>
      <c r="C42" s="337">
        <v>14</v>
      </c>
      <c r="D42" s="338">
        <v>15</v>
      </c>
      <c r="E42" s="143">
        <v>1.1499999999999999</v>
      </c>
      <c r="F42" s="144" t="s">
        <v>101</v>
      </c>
      <c r="G42" s="143" t="s">
        <v>83</v>
      </c>
      <c r="H42" s="146" t="s">
        <v>83</v>
      </c>
      <c r="I42" s="301">
        <f t="shared" si="9"/>
        <v>1.1499999999999999</v>
      </c>
      <c r="J42" s="603"/>
      <c r="K42" s="134"/>
    </row>
    <row r="43" spans="1:11" x14ac:dyDescent="0.2">
      <c r="A43" s="593"/>
      <c r="B43" s="600"/>
      <c r="C43" s="339">
        <v>15</v>
      </c>
      <c r="D43" s="340">
        <v>17</v>
      </c>
      <c r="E43" s="264">
        <v>1.25</v>
      </c>
      <c r="F43" s="144" t="s">
        <v>101</v>
      </c>
      <c r="G43" s="143" t="s">
        <v>83</v>
      </c>
      <c r="H43" s="146" t="s">
        <v>83</v>
      </c>
      <c r="I43" s="301">
        <f t="shared" si="9"/>
        <v>1.25</v>
      </c>
      <c r="J43" s="603"/>
      <c r="K43" s="134"/>
    </row>
    <row r="44" spans="1:11" ht="12.5" thickBot="1" x14ac:dyDescent="0.25">
      <c r="A44" s="594"/>
      <c r="B44" s="601"/>
      <c r="C44" s="343">
        <v>17</v>
      </c>
      <c r="D44" s="344">
        <v>25</v>
      </c>
      <c r="E44" s="162">
        <v>1.3</v>
      </c>
      <c r="F44" s="292" t="s">
        <v>101</v>
      </c>
      <c r="G44" s="119" t="s">
        <v>83</v>
      </c>
      <c r="H44" s="212" t="s">
        <v>83</v>
      </c>
      <c r="I44" s="310">
        <f t="shared" si="9"/>
        <v>1.3</v>
      </c>
      <c r="J44" s="604"/>
      <c r="K44" s="134"/>
    </row>
    <row r="45" spans="1:11" x14ac:dyDescent="0.2">
      <c r="A45" s="592" t="s">
        <v>157</v>
      </c>
      <c r="B45" s="595" t="s">
        <v>58</v>
      </c>
      <c r="C45" s="333"/>
      <c r="D45" s="334">
        <v>7</v>
      </c>
      <c r="E45" s="129">
        <v>0.55000000000000004</v>
      </c>
      <c r="F45" s="130">
        <v>0.44</v>
      </c>
      <c r="G45" s="282">
        <f t="shared" ref="G45:G54" si="10">E45-F45</f>
        <v>0.11000000000000004</v>
      </c>
      <c r="H45" s="283">
        <f t="shared" ref="H45:H54" si="11">G45/2</f>
        <v>5.5000000000000021E-2</v>
      </c>
      <c r="I45" s="284">
        <f t="shared" ref="I45:I54" si="12">E45-F45-G45</f>
        <v>0</v>
      </c>
      <c r="J45" s="133">
        <f t="shared" ref="J45:J54" si="13">E45</f>
        <v>0.55000000000000004</v>
      </c>
      <c r="K45" s="134"/>
    </row>
    <row r="46" spans="1:11" x14ac:dyDescent="0.2">
      <c r="A46" s="593"/>
      <c r="B46" s="596"/>
      <c r="C46" s="335">
        <v>7</v>
      </c>
      <c r="D46" s="336">
        <v>8</v>
      </c>
      <c r="E46" s="254">
        <v>0.65</v>
      </c>
      <c r="F46" s="139">
        <v>0.52</v>
      </c>
      <c r="G46" s="287">
        <f t="shared" si="10"/>
        <v>0.13</v>
      </c>
      <c r="H46" s="288">
        <f t="shared" si="11"/>
        <v>6.5000000000000002E-2</v>
      </c>
      <c r="I46" s="289">
        <f t="shared" si="12"/>
        <v>0</v>
      </c>
      <c r="J46" s="256">
        <f t="shared" si="13"/>
        <v>0.65</v>
      </c>
      <c r="K46" s="134"/>
    </row>
    <row r="47" spans="1:11" x14ac:dyDescent="0.2">
      <c r="A47" s="593"/>
      <c r="B47" s="596"/>
      <c r="C47" s="335">
        <v>8</v>
      </c>
      <c r="D47" s="336">
        <v>9</v>
      </c>
      <c r="E47" s="143">
        <v>0.75</v>
      </c>
      <c r="F47" s="144">
        <v>0.6</v>
      </c>
      <c r="G47" s="287">
        <f t="shared" si="10"/>
        <v>0.15000000000000002</v>
      </c>
      <c r="H47" s="290">
        <f t="shared" si="11"/>
        <v>7.5000000000000011E-2</v>
      </c>
      <c r="I47" s="291">
        <f t="shared" si="12"/>
        <v>0</v>
      </c>
      <c r="J47" s="147">
        <f t="shared" si="13"/>
        <v>0.75</v>
      </c>
      <c r="K47" s="134"/>
    </row>
    <row r="48" spans="1:11" x14ac:dyDescent="0.2">
      <c r="A48" s="593"/>
      <c r="B48" s="596"/>
      <c r="C48" s="335">
        <v>9</v>
      </c>
      <c r="D48" s="336">
        <v>10</v>
      </c>
      <c r="E48" s="252">
        <v>0.85</v>
      </c>
      <c r="F48" s="292">
        <v>0.68</v>
      </c>
      <c r="G48" s="293">
        <f t="shared" si="10"/>
        <v>0.16999999999999993</v>
      </c>
      <c r="H48" s="290">
        <f t="shared" si="11"/>
        <v>8.4999999999999964E-2</v>
      </c>
      <c r="I48" s="294">
        <f t="shared" si="12"/>
        <v>0</v>
      </c>
      <c r="J48" s="222">
        <f t="shared" si="13"/>
        <v>0.85</v>
      </c>
      <c r="K48" s="134"/>
    </row>
    <row r="49" spans="1:11" x14ac:dyDescent="0.2">
      <c r="A49" s="593"/>
      <c r="B49" s="596"/>
      <c r="C49" s="337">
        <v>10</v>
      </c>
      <c r="D49" s="338">
        <v>12</v>
      </c>
      <c r="E49" s="254">
        <v>0.95</v>
      </c>
      <c r="F49" s="219">
        <v>0.76</v>
      </c>
      <c r="G49" s="293">
        <f t="shared" si="10"/>
        <v>0.18999999999999995</v>
      </c>
      <c r="H49" s="290">
        <f t="shared" si="11"/>
        <v>9.4999999999999973E-2</v>
      </c>
      <c r="I49" s="294">
        <f t="shared" si="12"/>
        <v>0</v>
      </c>
      <c r="J49" s="222">
        <f t="shared" si="13"/>
        <v>0.95</v>
      </c>
      <c r="K49" s="134"/>
    </row>
    <row r="50" spans="1:11" x14ac:dyDescent="0.2">
      <c r="A50" s="593"/>
      <c r="B50" s="597"/>
      <c r="C50" s="337">
        <v>12</v>
      </c>
      <c r="D50" s="338">
        <v>13</v>
      </c>
      <c r="E50" s="252">
        <v>1.05</v>
      </c>
      <c r="F50" s="219">
        <v>0.84</v>
      </c>
      <c r="G50" s="293">
        <f t="shared" si="10"/>
        <v>0.21000000000000008</v>
      </c>
      <c r="H50" s="297">
        <f t="shared" si="11"/>
        <v>0.10500000000000004</v>
      </c>
      <c r="I50" s="298">
        <f t="shared" si="12"/>
        <v>0</v>
      </c>
      <c r="J50" s="147">
        <f t="shared" si="13"/>
        <v>1.05</v>
      </c>
      <c r="K50" s="134"/>
    </row>
    <row r="51" spans="1:11" x14ac:dyDescent="0.2">
      <c r="A51" s="593"/>
      <c r="B51" s="597"/>
      <c r="C51" s="337">
        <v>13</v>
      </c>
      <c r="D51" s="338">
        <v>14</v>
      </c>
      <c r="E51" s="252">
        <v>1.1499999999999999</v>
      </c>
      <c r="F51" s="144">
        <v>0.92</v>
      </c>
      <c r="G51" s="293">
        <f t="shared" si="10"/>
        <v>0.22999999999999987</v>
      </c>
      <c r="H51" s="290">
        <f t="shared" si="11"/>
        <v>0.11499999999999994</v>
      </c>
      <c r="I51" s="291">
        <f t="shared" si="12"/>
        <v>0</v>
      </c>
      <c r="J51" s="147">
        <f t="shared" si="13"/>
        <v>1.1499999999999999</v>
      </c>
      <c r="K51" s="134"/>
    </row>
    <row r="52" spans="1:11" x14ac:dyDescent="0.2">
      <c r="A52" s="593"/>
      <c r="B52" s="597"/>
      <c r="C52" s="337">
        <v>14</v>
      </c>
      <c r="D52" s="338">
        <v>16</v>
      </c>
      <c r="E52" s="143">
        <v>1.25</v>
      </c>
      <c r="F52" s="144">
        <v>1</v>
      </c>
      <c r="G52" s="293">
        <f t="shared" si="10"/>
        <v>0.25</v>
      </c>
      <c r="H52" s="290">
        <f t="shared" si="11"/>
        <v>0.125</v>
      </c>
      <c r="I52" s="289">
        <f t="shared" si="12"/>
        <v>0</v>
      </c>
      <c r="J52" s="256">
        <f t="shared" si="13"/>
        <v>1.25</v>
      </c>
      <c r="K52" s="134"/>
    </row>
    <row r="53" spans="1:11" x14ac:dyDescent="0.2">
      <c r="A53" s="593"/>
      <c r="B53" s="597"/>
      <c r="C53" s="339">
        <v>16</v>
      </c>
      <c r="D53" s="340">
        <v>17</v>
      </c>
      <c r="E53" s="252">
        <v>1.35</v>
      </c>
      <c r="F53" s="144">
        <v>1.08</v>
      </c>
      <c r="G53" s="293">
        <f t="shared" si="10"/>
        <v>0.27</v>
      </c>
      <c r="H53" s="290">
        <f t="shared" si="11"/>
        <v>0.13500000000000001</v>
      </c>
      <c r="I53" s="301">
        <f t="shared" si="12"/>
        <v>0</v>
      </c>
      <c r="J53" s="222">
        <f t="shared" si="13"/>
        <v>1.35</v>
      </c>
      <c r="K53" s="134"/>
    </row>
    <row r="54" spans="1:11" ht="12" customHeight="1" x14ac:dyDescent="0.2">
      <c r="A54" s="593"/>
      <c r="B54" s="598"/>
      <c r="C54" s="339">
        <v>17</v>
      </c>
      <c r="D54" s="345">
        <v>25</v>
      </c>
      <c r="E54" s="218">
        <v>1.4</v>
      </c>
      <c r="F54" s="153">
        <v>1.1200000000000001</v>
      </c>
      <c r="G54" s="303">
        <f t="shared" si="10"/>
        <v>0.2799999999999998</v>
      </c>
      <c r="H54" s="304">
        <f t="shared" si="11"/>
        <v>0.1399999999999999</v>
      </c>
      <c r="I54" s="305">
        <f t="shared" si="12"/>
        <v>0</v>
      </c>
      <c r="J54" s="156">
        <f t="shared" si="13"/>
        <v>1.4</v>
      </c>
      <c r="K54" s="134"/>
    </row>
    <row r="55" spans="1:11" x14ac:dyDescent="0.2">
      <c r="A55" s="593"/>
      <c r="B55" s="599" t="s">
        <v>34</v>
      </c>
      <c r="C55" s="341"/>
      <c r="D55" s="336">
        <v>7</v>
      </c>
      <c r="E55" s="191">
        <v>0.55000000000000004</v>
      </c>
      <c r="F55" s="292" t="s">
        <v>101</v>
      </c>
      <c r="G55" s="191" t="s">
        <v>83</v>
      </c>
      <c r="H55" s="234" t="s">
        <v>83</v>
      </c>
      <c r="I55" s="307">
        <f t="shared" ref="I55:I64" si="14">E55</f>
        <v>0.55000000000000004</v>
      </c>
      <c r="J55" s="602" t="s">
        <v>90</v>
      </c>
      <c r="K55" s="134"/>
    </row>
    <row r="56" spans="1:11" x14ac:dyDescent="0.2">
      <c r="A56" s="593"/>
      <c r="B56" s="600"/>
      <c r="C56" s="335">
        <v>7</v>
      </c>
      <c r="D56" s="336">
        <v>8</v>
      </c>
      <c r="E56" s="254">
        <v>0.65</v>
      </c>
      <c r="F56" s="144" t="s">
        <v>101</v>
      </c>
      <c r="G56" s="143" t="s">
        <v>83</v>
      </c>
      <c r="H56" s="141" t="s">
        <v>83</v>
      </c>
      <c r="I56" s="308">
        <f t="shared" si="14"/>
        <v>0.65</v>
      </c>
      <c r="J56" s="603"/>
      <c r="K56" s="134"/>
    </row>
    <row r="57" spans="1:11" x14ac:dyDescent="0.2">
      <c r="A57" s="593"/>
      <c r="B57" s="600"/>
      <c r="C57" s="335">
        <v>8</v>
      </c>
      <c r="D57" s="336">
        <v>9</v>
      </c>
      <c r="E57" s="143">
        <v>0.75</v>
      </c>
      <c r="F57" s="219" t="s">
        <v>101</v>
      </c>
      <c r="G57" s="245" t="s">
        <v>83</v>
      </c>
      <c r="H57" s="146" t="s">
        <v>83</v>
      </c>
      <c r="I57" s="301">
        <f t="shared" si="14"/>
        <v>0.75</v>
      </c>
      <c r="J57" s="603"/>
      <c r="K57" s="134"/>
    </row>
    <row r="58" spans="1:11" x14ac:dyDescent="0.2">
      <c r="A58" s="593"/>
      <c r="B58" s="600"/>
      <c r="C58" s="335">
        <v>9</v>
      </c>
      <c r="D58" s="336">
        <v>10</v>
      </c>
      <c r="E58" s="252">
        <v>0.85</v>
      </c>
      <c r="F58" s="219" t="s">
        <v>101</v>
      </c>
      <c r="G58" s="143" t="s">
        <v>83</v>
      </c>
      <c r="H58" s="146" t="s">
        <v>83</v>
      </c>
      <c r="I58" s="301">
        <f t="shared" si="14"/>
        <v>0.85</v>
      </c>
      <c r="J58" s="603"/>
      <c r="K58" s="134"/>
    </row>
    <row r="59" spans="1:11" x14ac:dyDescent="0.2">
      <c r="A59" s="593"/>
      <c r="B59" s="600"/>
      <c r="C59" s="337">
        <v>10</v>
      </c>
      <c r="D59" s="338">
        <v>12</v>
      </c>
      <c r="E59" s="254">
        <v>0.95</v>
      </c>
      <c r="F59" s="219" t="s">
        <v>101</v>
      </c>
      <c r="G59" s="143" t="s">
        <v>83</v>
      </c>
      <c r="H59" s="265" t="s">
        <v>83</v>
      </c>
      <c r="I59" s="301">
        <f t="shared" si="14"/>
        <v>0.95</v>
      </c>
      <c r="J59" s="603"/>
      <c r="K59" s="134"/>
    </row>
    <row r="60" spans="1:11" x14ac:dyDescent="0.2">
      <c r="A60" s="593"/>
      <c r="B60" s="600"/>
      <c r="C60" s="337">
        <v>12</v>
      </c>
      <c r="D60" s="338">
        <v>13</v>
      </c>
      <c r="E60" s="252">
        <v>1.05</v>
      </c>
      <c r="F60" s="219" t="s">
        <v>101</v>
      </c>
      <c r="G60" s="143" t="s">
        <v>83</v>
      </c>
      <c r="H60" s="146" t="s">
        <v>83</v>
      </c>
      <c r="I60" s="301">
        <f t="shared" si="14"/>
        <v>1.05</v>
      </c>
      <c r="J60" s="603"/>
      <c r="K60" s="134"/>
    </row>
    <row r="61" spans="1:11" x14ac:dyDescent="0.2">
      <c r="A61" s="593"/>
      <c r="B61" s="600"/>
      <c r="C61" s="337">
        <v>13</v>
      </c>
      <c r="D61" s="338">
        <v>14</v>
      </c>
      <c r="E61" s="252">
        <v>1.1499999999999999</v>
      </c>
      <c r="F61" s="219" t="s">
        <v>101</v>
      </c>
      <c r="G61" s="143" t="s">
        <v>83</v>
      </c>
      <c r="H61" s="146" t="s">
        <v>83</v>
      </c>
      <c r="I61" s="301">
        <f t="shared" si="14"/>
        <v>1.1499999999999999</v>
      </c>
      <c r="J61" s="603"/>
      <c r="K61" s="134"/>
    </row>
    <row r="62" spans="1:11" x14ac:dyDescent="0.2">
      <c r="A62" s="593"/>
      <c r="B62" s="600"/>
      <c r="C62" s="337">
        <v>14</v>
      </c>
      <c r="D62" s="338">
        <v>16</v>
      </c>
      <c r="E62" s="143">
        <v>1.25</v>
      </c>
      <c r="F62" s="144" t="s">
        <v>101</v>
      </c>
      <c r="G62" s="143" t="s">
        <v>83</v>
      </c>
      <c r="H62" s="146" t="s">
        <v>83</v>
      </c>
      <c r="I62" s="301">
        <f t="shared" si="14"/>
        <v>1.25</v>
      </c>
      <c r="J62" s="603"/>
      <c r="K62" s="134"/>
    </row>
    <row r="63" spans="1:11" x14ac:dyDescent="0.2">
      <c r="A63" s="593"/>
      <c r="B63" s="600"/>
      <c r="C63" s="339">
        <v>16</v>
      </c>
      <c r="D63" s="340">
        <v>17</v>
      </c>
      <c r="E63" s="252">
        <v>1.35</v>
      </c>
      <c r="F63" s="144" t="s">
        <v>101</v>
      </c>
      <c r="G63" s="143" t="s">
        <v>83</v>
      </c>
      <c r="H63" s="146" t="s">
        <v>83</v>
      </c>
      <c r="I63" s="301">
        <f t="shared" si="14"/>
        <v>1.35</v>
      </c>
      <c r="J63" s="603"/>
      <c r="K63" s="134"/>
    </row>
    <row r="64" spans="1:11" ht="12.5" thickBot="1" x14ac:dyDescent="0.25">
      <c r="A64" s="594"/>
      <c r="B64" s="601"/>
      <c r="C64" s="343">
        <v>17</v>
      </c>
      <c r="D64" s="344">
        <v>25</v>
      </c>
      <c r="E64" s="162">
        <v>1.4</v>
      </c>
      <c r="F64" s="162" t="s">
        <v>101</v>
      </c>
      <c r="G64" s="119" t="s">
        <v>83</v>
      </c>
      <c r="H64" s="212" t="s">
        <v>83</v>
      </c>
      <c r="I64" s="310">
        <f t="shared" si="14"/>
        <v>1.4</v>
      </c>
      <c r="J64" s="604"/>
      <c r="K64" s="134"/>
    </row>
    <row r="65" spans="1:11" x14ac:dyDescent="0.2">
      <c r="A65" s="320"/>
      <c r="B65" s="321"/>
      <c r="C65" s="322"/>
      <c r="D65" s="323"/>
      <c r="E65" s="254"/>
      <c r="F65" s="254"/>
      <c r="G65" s="254"/>
      <c r="H65" s="237"/>
      <c r="I65" s="324"/>
      <c r="J65" s="325"/>
      <c r="K65" s="134"/>
    </row>
    <row r="66" spans="1:11" s="276" customFormat="1" ht="9.5" x14ac:dyDescent="0.2">
      <c r="A66" s="605" t="s">
        <v>35</v>
      </c>
      <c r="B66" s="605"/>
      <c r="C66" s="605"/>
      <c r="D66" s="326"/>
      <c r="E66" s="327"/>
      <c r="F66" s="328"/>
      <c r="G66" s="328"/>
      <c r="H66" s="329"/>
      <c r="I66" s="329"/>
      <c r="J66" s="330"/>
      <c r="K66" s="331"/>
    </row>
    <row r="67" spans="1:11" s="276" customFormat="1" ht="22.5" customHeight="1" x14ac:dyDescent="0.2">
      <c r="A67" s="606" t="s">
        <v>43</v>
      </c>
      <c r="B67" s="589"/>
      <c r="C67" s="589"/>
      <c r="D67" s="589"/>
      <c r="E67" s="589"/>
      <c r="F67" s="589"/>
      <c r="G67" s="589"/>
      <c r="H67" s="589"/>
      <c r="I67" s="589"/>
      <c r="J67" s="589"/>
      <c r="K67" s="326"/>
    </row>
    <row r="68" spans="1:11" s="276" customFormat="1" ht="13.5" customHeight="1" x14ac:dyDescent="0.2">
      <c r="A68" s="589" t="s">
        <v>56</v>
      </c>
      <c r="B68" s="589"/>
      <c r="C68" s="589"/>
      <c r="D68" s="589"/>
      <c r="E68" s="589"/>
      <c r="F68" s="589"/>
      <c r="G68" s="589"/>
      <c r="H68" s="589"/>
      <c r="I68" s="589"/>
      <c r="J68" s="589"/>
      <c r="K68" s="326"/>
    </row>
    <row r="69" spans="1:11" ht="12" customHeight="1" x14ac:dyDescent="0.2">
      <c r="A69" s="589" t="s">
        <v>25</v>
      </c>
      <c r="B69" s="590"/>
      <c r="C69" s="590"/>
      <c r="D69" s="590"/>
      <c r="E69" s="590"/>
      <c r="F69" s="590"/>
      <c r="G69" s="590"/>
      <c r="H69" s="590"/>
      <c r="I69" s="590"/>
      <c r="J69" s="590"/>
    </row>
    <row r="70" spans="1:11" ht="14.25" customHeight="1" x14ac:dyDescent="0.2">
      <c r="A70" s="100"/>
      <c r="C70" s="100"/>
      <c r="D70" s="100"/>
      <c r="E70" s="100"/>
      <c r="F70" s="100"/>
      <c r="G70" s="100"/>
      <c r="H70" s="100"/>
      <c r="I70" s="100"/>
      <c r="J70" s="100"/>
    </row>
    <row r="71" spans="1:11" ht="4.5" customHeight="1" x14ac:dyDescent="0.2">
      <c r="A71" s="179"/>
      <c r="B71" s="183"/>
      <c r="C71" s="179"/>
      <c r="D71" s="179"/>
      <c r="E71" s="180"/>
      <c r="F71" s="181"/>
      <c r="G71" s="181"/>
      <c r="H71" s="182"/>
      <c r="I71" s="182"/>
      <c r="J71" s="181"/>
      <c r="K71" s="183"/>
    </row>
    <row r="72" spans="1:11" ht="14" x14ac:dyDescent="0.2">
      <c r="A72" s="183"/>
      <c r="B72" s="183"/>
      <c r="C72" s="179"/>
      <c r="D72" s="183"/>
      <c r="E72" s="180"/>
      <c r="F72" s="181"/>
      <c r="G72" s="181"/>
      <c r="H72" s="182"/>
      <c r="I72" s="182"/>
      <c r="J72" s="181"/>
      <c r="K72" s="183"/>
    </row>
    <row r="73" spans="1:11" ht="14" x14ac:dyDescent="0.2">
      <c r="A73" s="591"/>
      <c r="B73" s="591"/>
      <c r="C73" s="591"/>
      <c r="D73" s="591"/>
      <c r="E73" s="591"/>
      <c r="F73" s="591"/>
      <c r="G73" s="591"/>
      <c r="H73" s="591"/>
      <c r="I73" s="591"/>
      <c r="J73" s="591"/>
      <c r="K73" s="591"/>
    </row>
  </sheetData>
  <mergeCells count="26">
    <mergeCell ref="A1:J1"/>
    <mergeCell ref="A2:J2"/>
    <mergeCell ref="A3:B6"/>
    <mergeCell ref="C3:D6"/>
    <mergeCell ref="E3:E4"/>
    <mergeCell ref="F3:F5"/>
    <mergeCell ref="G3:H4"/>
    <mergeCell ref="I3:I5"/>
    <mergeCell ref="J3:J5"/>
    <mergeCell ref="A7:A26"/>
    <mergeCell ref="B7:B16"/>
    <mergeCell ref="B17:B26"/>
    <mergeCell ref="J17:J26"/>
    <mergeCell ref="A27:A44"/>
    <mergeCell ref="B27:B35"/>
    <mergeCell ref="B36:B44"/>
    <mergeCell ref="J36:J44"/>
    <mergeCell ref="A68:J68"/>
    <mergeCell ref="A69:J69"/>
    <mergeCell ref="A73:K73"/>
    <mergeCell ref="A45:A64"/>
    <mergeCell ref="B45:B54"/>
    <mergeCell ref="B55:B64"/>
    <mergeCell ref="J55:J64"/>
    <mergeCell ref="A66:C66"/>
    <mergeCell ref="A67:J67"/>
  </mergeCells>
  <phoneticPr fontId="36"/>
  <pageMargins left="0.73" right="0.19" top="0.57999999999999996" bottom="0.53" header="0.2" footer="0.2"/>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K71"/>
  <sheetViews>
    <sheetView view="pageBreakPreview" zoomScaleNormal="100" zoomScaleSheetLayoutView="100" workbookViewId="0">
      <pane xSplit="2" ySplit="6" topLeftCell="C7" activePane="bottomRight" state="frozen"/>
      <selection pane="topRight"/>
      <selection pane="bottomLeft"/>
      <selection pane="bottomRight" sqref="A1:J1"/>
    </sheetView>
  </sheetViews>
  <sheetFormatPr defaultColWidth="9.09765625" defaultRowHeight="12" x14ac:dyDescent="0.2"/>
  <cols>
    <col min="1" max="1" width="9.3984375" style="99" customWidth="1"/>
    <col min="2" max="2" width="3.09765625" style="100" customWidth="1"/>
    <col min="3" max="3" width="9.296875" style="99" bestFit="1" customWidth="1"/>
    <col min="4" max="4" width="8.09765625" style="99" customWidth="1"/>
    <col min="5" max="5" width="10.09765625" style="101" customWidth="1"/>
    <col min="6" max="7" width="10.09765625" style="102" customWidth="1"/>
    <col min="8" max="8" width="10.09765625" style="103" customWidth="1"/>
    <col min="9" max="9" width="11.69921875" style="103" customWidth="1"/>
    <col min="10" max="10" width="11.69921875" style="102" customWidth="1"/>
    <col min="11" max="11" width="2.69921875" style="100" customWidth="1"/>
    <col min="12" max="12" width="2.69921875" style="100" bestFit="1" customWidth="1"/>
    <col min="13" max="13" width="5.69921875" style="100" customWidth="1"/>
    <col min="14" max="14" width="5.69921875" style="100" bestFit="1" customWidth="1"/>
    <col min="15" max="15" width="2.69921875" style="100" bestFit="1" customWidth="1"/>
    <col min="16" max="16" width="5.69921875" style="100" customWidth="1"/>
    <col min="17" max="17" width="9.09765625" style="100" bestFit="1"/>
    <col min="18" max="16384" width="9.09765625" style="100"/>
  </cols>
  <sheetData>
    <row r="1" spans="1:11" ht="21.75" customHeight="1" x14ac:dyDescent="0.2">
      <c r="A1" s="549" t="s">
        <v>256</v>
      </c>
      <c r="B1" s="549"/>
      <c r="C1" s="549"/>
      <c r="D1" s="549"/>
      <c r="E1" s="549"/>
      <c r="F1" s="549"/>
      <c r="G1" s="549"/>
      <c r="H1" s="549"/>
      <c r="I1" s="549"/>
      <c r="J1" s="549"/>
      <c r="K1" s="106"/>
    </row>
    <row r="2" spans="1:11" ht="12.5" thickBot="1" x14ac:dyDescent="0.25">
      <c r="A2" s="550" t="s">
        <v>130</v>
      </c>
      <c r="B2" s="550"/>
      <c r="C2" s="550"/>
      <c r="D2" s="550"/>
      <c r="E2" s="550"/>
      <c r="F2" s="550"/>
      <c r="G2" s="550"/>
      <c r="H2" s="550"/>
      <c r="I2" s="550"/>
      <c r="J2" s="550"/>
      <c r="K2" s="106"/>
    </row>
    <row r="3" spans="1:11" ht="15" customHeight="1" x14ac:dyDescent="0.2">
      <c r="A3" s="551" t="s">
        <v>213</v>
      </c>
      <c r="B3" s="552"/>
      <c r="C3" s="557" t="s">
        <v>195</v>
      </c>
      <c r="D3" s="558"/>
      <c r="E3" s="607" t="s">
        <v>175</v>
      </c>
      <c r="F3" s="608" t="s">
        <v>152</v>
      </c>
      <c r="G3" s="610" t="s">
        <v>31</v>
      </c>
      <c r="H3" s="568"/>
      <c r="I3" s="612" t="s">
        <v>156</v>
      </c>
      <c r="J3" s="614" t="s">
        <v>17</v>
      </c>
      <c r="K3" s="106"/>
    </row>
    <row r="4" spans="1:11" ht="15" customHeight="1" x14ac:dyDescent="0.2">
      <c r="A4" s="553"/>
      <c r="B4" s="554"/>
      <c r="C4" s="559"/>
      <c r="D4" s="560"/>
      <c r="E4" s="564"/>
      <c r="F4" s="609"/>
      <c r="G4" s="611"/>
      <c r="H4" s="570"/>
      <c r="I4" s="613"/>
      <c r="J4" s="615"/>
      <c r="K4" s="106"/>
    </row>
    <row r="5" spans="1:11" ht="15" customHeight="1" x14ac:dyDescent="0.2">
      <c r="A5" s="553"/>
      <c r="B5" s="554"/>
      <c r="C5" s="559"/>
      <c r="D5" s="560"/>
      <c r="E5" s="111"/>
      <c r="F5" s="609"/>
      <c r="G5" s="277"/>
      <c r="H5" s="116"/>
      <c r="I5" s="613"/>
      <c r="J5" s="615"/>
      <c r="K5" s="106"/>
    </row>
    <row r="6" spans="1:11" ht="12.5" thickBot="1" x14ac:dyDescent="0.25">
      <c r="A6" s="555"/>
      <c r="B6" s="556"/>
      <c r="C6" s="561"/>
      <c r="D6" s="562"/>
      <c r="E6" s="118" t="s">
        <v>91</v>
      </c>
      <c r="F6" s="211" t="s">
        <v>179</v>
      </c>
      <c r="G6" s="211" t="s">
        <v>26</v>
      </c>
      <c r="H6" s="278" t="s">
        <v>169</v>
      </c>
      <c r="I6" s="279" t="s">
        <v>42</v>
      </c>
      <c r="J6" s="124" t="s">
        <v>91</v>
      </c>
      <c r="K6" s="106"/>
    </row>
    <row r="7" spans="1:11" x14ac:dyDescent="0.2">
      <c r="A7" s="592" t="s">
        <v>236</v>
      </c>
      <c r="B7" s="595" t="s">
        <v>58</v>
      </c>
      <c r="C7" s="280"/>
      <c r="D7" s="281">
        <v>8</v>
      </c>
      <c r="E7" s="129">
        <v>0.5</v>
      </c>
      <c r="F7" s="130">
        <v>0.4</v>
      </c>
      <c r="G7" s="282">
        <f t="shared" ref="G7:G15" si="0">E7-F7</f>
        <v>9.9999999999999978E-2</v>
      </c>
      <c r="H7" s="283">
        <f t="shared" ref="H7:H15" si="1">G7/2</f>
        <v>4.9999999999999989E-2</v>
      </c>
      <c r="I7" s="284">
        <f t="shared" ref="I7:I15" si="2">E7-F7-G7</f>
        <v>0</v>
      </c>
      <c r="J7" s="133">
        <f t="shared" ref="J7:J15" si="3">E7</f>
        <v>0.5</v>
      </c>
      <c r="K7" s="134"/>
    </row>
    <row r="8" spans="1:11" x14ac:dyDescent="0.2">
      <c r="A8" s="593"/>
      <c r="B8" s="596"/>
      <c r="C8" s="285">
        <v>8</v>
      </c>
      <c r="D8" s="286">
        <v>9</v>
      </c>
      <c r="E8" s="254">
        <v>0.55000000000000004</v>
      </c>
      <c r="F8" s="139">
        <v>0.44</v>
      </c>
      <c r="G8" s="287">
        <f t="shared" si="0"/>
        <v>0.11000000000000004</v>
      </c>
      <c r="H8" s="288">
        <f t="shared" si="1"/>
        <v>5.5000000000000021E-2</v>
      </c>
      <c r="I8" s="289">
        <f t="shared" si="2"/>
        <v>0</v>
      </c>
      <c r="J8" s="256">
        <f t="shared" si="3"/>
        <v>0.55000000000000004</v>
      </c>
      <c r="K8" s="134"/>
    </row>
    <row r="9" spans="1:11" x14ac:dyDescent="0.2">
      <c r="A9" s="593"/>
      <c r="B9" s="596"/>
      <c r="C9" s="285">
        <v>9</v>
      </c>
      <c r="D9" s="286">
        <v>10</v>
      </c>
      <c r="E9" s="143">
        <v>0.65</v>
      </c>
      <c r="F9" s="144">
        <v>0.52</v>
      </c>
      <c r="G9" s="287">
        <f t="shared" si="0"/>
        <v>0.13</v>
      </c>
      <c r="H9" s="290">
        <f t="shared" si="1"/>
        <v>6.5000000000000002E-2</v>
      </c>
      <c r="I9" s="291">
        <f t="shared" si="2"/>
        <v>0</v>
      </c>
      <c r="J9" s="147">
        <f t="shared" si="3"/>
        <v>0.65</v>
      </c>
      <c r="K9" s="134"/>
    </row>
    <row r="10" spans="1:11" x14ac:dyDescent="0.2">
      <c r="A10" s="593"/>
      <c r="B10" s="596"/>
      <c r="C10" s="295">
        <v>10</v>
      </c>
      <c r="D10" s="296">
        <v>11</v>
      </c>
      <c r="E10" s="254">
        <v>0.75</v>
      </c>
      <c r="F10" s="219">
        <v>0.6</v>
      </c>
      <c r="G10" s="293">
        <f t="shared" si="0"/>
        <v>0.15000000000000002</v>
      </c>
      <c r="H10" s="290">
        <f t="shared" si="1"/>
        <v>7.5000000000000011E-2</v>
      </c>
      <c r="I10" s="294">
        <f t="shared" si="2"/>
        <v>0</v>
      </c>
      <c r="J10" s="222">
        <f t="shared" si="3"/>
        <v>0.75</v>
      </c>
      <c r="K10" s="134"/>
    </row>
    <row r="11" spans="1:11" x14ac:dyDescent="0.2">
      <c r="A11" s="593"/>
      <c r="B11" s="597"/>
      <c r="C11" s="295">
        <v>11</v>
      </c>
      <c r="D11" s="296">
        <v>12</v>
      </c>
      <c r="E11" s="252">
        <v>0.85</v>
      </c>
      <c r="F11" s="219">
        <v>0.68</v>
      </c>
      <c r="G11" s="293">
        <f t="shared" si="0"/>
        <v>0.16999999999999993</v>
      </c>
      <c r="H11" s="297">
        <f t="shared" si="1"/>
        <v>8.4999999999999964E-2</v>
      </c>
      <c r="I11" s="298">
        <f t="shared" si="2"/>
        <v>0</v>
      </c>
      <c r="J11" s="147">
        <f t="shared" si="3"/>
        <v>0.85</v>
      </c>
      <c r="K11" s="134"/>
    </row>
    <row r="12" spans="1:11" x14ac:dyDescent="0.2">
      <c r="A12" s="593"/>
      <c r="B12" s="597"/>
      <c r="C12" s="295">
        <v>12</v>
      </c>
      <c r="D12" s="296">
        <v>14</v>
      </c>
      <c r="E12" s="252">
        <v>0.95</v>
      </c>
      <c r="F12" s="144">
        <v>0.76</v>
      </c>
      <c r="G12" s="293">
        <f t="shared" si="0"/>
        <v>0.18999999999999995</v>
      </c>
      <c r="H12" s="290">
        <f t="shared" si="1"/>
        <v>9.4999999999999973E-2</v>
      </c>
      <c r="I12" s="291">
        <f t="shared" si="2"/>
        <v>0</v>
      </c>
      <c r="J12" s="147">
        <f t="shared" si="3"/>
        <v>0.95</v>
      </c>
      <c r="K12" s="134"/>
    </row>
    <row r="13" spans="1:11" x14ac:dyDescent="0.2">
      <c r="A13" s="593"/>
      <c r="B13" s="597"/>
      <c r="C13" s="295">
        <v>14</v>
      </c>
      <c r="D13" s="296">
        <v>15</v>
      </c>
      <c r="E13" s="254">
        <v>1.05</v>
      </c>
      <c r="F13" s="144">
        <v>0.84</v>
      </c>
      <c r="G13" s="293">
        <f t="shared" si="0"/>
        <v>0.21000000000000008</v>
      </c>
      <c r="H13" s="290">
        <f t="shared" si="1"/>
        <v>0.10500000000000004</v>
      </c>
      <c r="I13" s="289">
        <f t="shared" si="2"/>
        <v>0</v>
      </c>
      <c r="J13" s="256">
        <f t="shared" si="3"/>
        <v>1.05</v>
      </c>
      <c r="K13" s="134"/>
    </row>
    <row r="14" spans="1:11" x14ac:dyDescent="0.2">
      <c r="A14" s="593"/>
      <c r="B14" s="597"/>
      <c r="C14" s="299">
        <v>15</v>
      </c>
      <c r="D14" s="300">
        <v>17</v>
      </c>
      <c r="E14" s="252">
        <v>1.1499999999999999</v>
      </c>
      <c r="F14" s="144">
        <v>0.92</v>
      </c>
      <c r="G14" s="293">
        <f t="shared" si="0"/>
        <v>0.22999999999999987</v>
      </c>
      <c r="H14" s="290">
        <f t="shared" si="1"/>
        <v>0.11499999999999994</v>
      </c>
      <c r="I14" s="301">
        <f t="shared" si="2"/>
        <v>0</v>
      </c>
      <c r="J14" s="222">
        <f t="shared" si="3"/>
        <v>1.1499999999999999</v>
      </c>
      <c r="K14" s="134"/>
    </row>
    <row r="15" spans="1:11" ht="12" customHeight="1" x14ac:dyDescent="0.2">
      <c r="A15" s="593"/>
      <c r="B15" s="598"/>
      <c r="C15" s="299">
        <v>17</v>
      </c>
      <c r="D15" s="302">
        <v>25</v>
      </c>
      <c r="E15" s="218">
        <v>1.2</v>
      </c>
      <c r="F15" s="153">
        <v>0.96</v>
      </c>
      <c r="G15" s="303">
        <f t="shared" si="0"/>
        <v>0.24</v>
      </c>
      <c r="H15" s="304">
        <f t="shared" si="1"/>
        <v>0.12</v>
      </c>
      <c r="I15" s="305">
        <f t="shared" si="2"/>
        <v>0</v>
      </c>
      <c r="J15" s="156">
        <f t="shared" si="3"/>
        <v>1.2</v>
      </c>
      <c r="K15" s="134"/>
    </row>
    <row r="16" spans="1:11" x14ac:dyDescent="0.2">
      <c r="A16" s="593"/>
      <c r="B16" s="599" t="s">
        <v>34</v>
      </c>
      <c r="C16" s="306"/>
      <c r="D16" s="286">
        <v>8</v>
      </c>
      <c r="E16" s="191">
        <v>0.5</v>
      </c>
      <c r="F16" s="292" t="s">
        <v>101</v>
      </c>
      <c r="G16" s="191" t="s">
        <v>83</v>
      </c>
      <c r="H16" s="234" t="s">
        <v>83</v>
      </c>
      <c r="I16" s="307">
        <f t="shared" ref="I16:I24" si="4">E16</f>
        <v>0.5</v>
      </c>
      <c r="J16" s="602" t="s">
        <v>90</v>
      </c>
      <c r="K16" s="134"/>
    </row>
    <row r="17" spans="1:11" x14ac:dyDescent="0.2">
      <c r="A17" s="593"/>
      <c r="B17" s="600"/>
      <c r="C17" s="285">
        <v>8</v>
      </c>
      <c r="D17" s="286">
        <v>9</v>
      </c>
      <c r="E17" s="254">
        <v>0.55000000000000004</v>
      </c>
      <c r="F17" s="144" t="s">
        <v>101</v>
      </c>
      <c r="G17" s="143" t="s">
        <v>83</v>
      </c>
      <c r="H17" s="141" t="s">
        <v>83</v>
      </c>
      <c r="I17" s="308">
        <f t="shared" si="4"/>
        <v>0.55000000000000004</v>
      </c>
      <c r="J17" s="603"/>
      <c r="K17" s="134"/>
    </row>
    <row r="18" spans="1:11" x14ac:dyDescent="0.2">
      <c r="A18" s="593"/>
      <c r="B18" s="600"/>
      <c r="C18" s="285">
        <v>9</v>
      </c>
      <c r="D18" s="286">
        <v>10</v>
      </c>
      <c r="E18" s="143">
        <v>0.65</v>
      </c>
      <c r="F18" s="219" t="s">
        <v>101</v>
      </c>
      <c r="G18" s="245" t="s">
        <v>83</v>
      </c>
      <c r="H18" s="146" t="s">
        <v>83</v>
      </c>
      <c r="I18" s="301">
        <f t="shared" si="4"/>
        <v>0.65</v>
      </c>
      <c r="J18" s="603"/>
      <c r="K18" s="134"/>
    </row>
    <row r="19" spans="1:11" x14ac:dyDescent="0.2">
      <c r="A19" s="593"/>
      <c r="B19" s="600"/>
      <c r="C19" s="285">
        <v>10</v>
      </c>
      <c r="D19" s="286">
        <v>11</v>
      </c>
      <c r="E19" s="252">
        <v>0.75</v>
      </c>
      <c r="F19" s="219" t="s">
        <v>101</v>
      </c>
      <c r="G19" s="143" t="s">
        <v>83</v>
      </c>
      <c r="H19" s="146" t="s">
        <v>83</v>
      </c>
      <c r="I19" s="301">
        <f t="shared" si="4"/>
        <v>0.75</v>
      </c>
      <c r="J19" s="603"/>
      <c r="K19" s="134"/>
    </row>
    <row r="20" spans="1:11" x14ac:dyDescent="0.2">
      <c r="A20" s="593"/>
      <c r="B20" s="600"/>
      <c r="C20" s="295">
        <v>11</v>
      </c>
      <c r="D20" s="296">
        <v>12</v>
      </c>
      <c r="E20" s="252">
        <v>0.85</v>
      </c>
      <c r="F20" s="219" t="s">
        <v>101</v>
      </c>
      <c r="G20" s="143" t="s">
        <v>83</v>
      </c>
      <c r="H20" s="146" t="s">
        <v>83</v>
      </c>
      <c r="I20" s="301">
        <f t="shared" si="4"/>
        <v>0.85</v>
      </c>
      <c r="J20" s="603"/>
      <c r="K20" s="134"/>
    </row>
    <row r="21" spans="1:11" x14ac:dyDescent="0.2">
      <c r="A21" s="593"/>
      <c r="B21" s="600"/>
      <c r="C21" s="295">
        <v>12</v>
      </c>
      <c r="D21" s="296">
        <v>14</v>
      </c>
      <c r="E21" s="252">
        <v>0.95</v>
      </c>
      <c r="F21" s="219" t="s">
        <v>101</v>
      </c>
      <c r="G21" s="143" t="s">
        <v>83</v>
      </c>
      <c r="H21" s="146" t="s">
        <v>83</v>
      </c>
      <c r="I21" s="301">
        <f t="shared" si="4"/>
        <v>0.95</v>
      </c>
      <c r="J21" s="603"/>
      <c r="K21" s="134"/>
    </row>
    <row r="22" spans="1:11" x14ac:dyDescent="0.2">
      <c r="A22" s="593"/>
      <c r="B22" s="600"/>
      <c r="C22" s="295">
        <v>14</v>
      </c>
      <c r="D22" s="296">
        <v>15</v>
      </c>
      <c r="E22" s="254">
        <v>1.05</v>
      </c>
      <c r="F22" s="219" t="s">
        <v>101</v>
      </c>
      <c r="G22" s="143" t="s">
        <v>83</v>
      </c>
      <c r="H22" s="265" t="s">
        <v>83</v>
      </c>
      <c r="I22" s="301">
        <f t="shared" si="4"/>
        <v>1.05</v>
      </c>
      <c r="J22" s="603"/>
      <c r="K22" s="134"/>
    </row>
    <row r="23" spans="1:11" x14ac:dyDescent="0.2">
      <c r="A23" s="593"/>
      <c r="B23" s="600"/>
      <c r="C23" s="299">
        <v>15</v>
      </c>
      <c r="D23" s="300">
        <v>17</v>
      </c>
      <c r="E23" s="252">
        <v>1.1499999999999999</v>
      </c>
      <c r="F23" s="144" t="s">
        <v>101</v>
      </c>
      <c r="G23" s="143" t="s">
        <v>83</v>
      </c>
      <c r="H23" s="146" t="s">
        <v>83</v>
      </c>
      <c r="I23" s="301">
        <f t="shared" si="4"/>
        <v>1.1499999999999999</v>
      </c>
      <c r="J23" s="603"/>
      <c r="K23" s="134"/>
    </row>
    <row r="24" spans="1:11" ht="12.5" thickBot="1" x14ac:dyDescent="0.25">
      <c r="A24" s="594"/>
      <c r="B24" s="601"/>
      <c r="C24" s="299">
        <v>17</v>
      </c>
      <c r="D24" s="309">
        <v>25</v>
      </c>
      <c r="E24" s="218">
        <v>1.2</v>
      </c>
      <c r="F24" s="292" t="s">
        <v>101</v>
      </c>
      <c r="G24" s="119" t="s">
        <v>83</v>
      </c>
      <c r="H24" s="212" t="s">
        <v>83</v>
      </c>
      <c r="I24" s="310">
        <f t="shared" si="4"/>
        <v>1.2</v>
      </c>
      <c r="J24" s="604"/>
      <c r="K24" s="134"/>
    </row>
    <row r="25" spans="1:11" x14ac:dyDescent="0.2">
      <c r="A25" s="592" t="s">
        <v>160</v>
      </c>
      <c r="B25" s="595" t="s">
        <v>58</v>
      </c>
      <c r="C25" s="280"/>
      <c r="D25" s="281">
        <v>8</v>
      </c>
      <c r="E25" s="129">
        <v>0.55000000000000004</v>
      </c>
      <c r="F25" s="130">
        <v>0.44</v>
      </c>
      <c r="G25" s="282">
        <f t="shared" ref="G25:G32" si="5">E25-F25</f>
        <v>0.11000000000000004</v>
      </c>
      <c r="H25" s="283">
        <f t="shared" ref="H25:H32" si="6">G25/2</f>
        <v>5.5000000000000021E-2</v>
      </c>
      <c r="I25" s="284">
        <f t="shared" ref="I25:I32" si="7">E25-F25-G25</f>
        <v>0</v>
      </c>
      <c r="J25" s="133">
        <f t="shared" ref="J25:J32" si="8">E25</f>
        <v>0.55000000000000004</v>
      </c>
      <c r="K25" s="134"/>
    </row>
    <row r="26" spans="1:11" x14ac:dyDescent="0.2">
      <c r="A26" s="593"/>
      <c r="B26" s="596"/>
      <c r="C26" s="285">
        <v>8</v>
      </c>
      <c r="D26" s="286">
        <v>9</v>
      </c>
      <c r="E26" s="254">
        <v>0.65</v>
      </c>
      <c r="F26" s="139">
        <v>0.52</v>
      </c>
      <c r="G26" s="287">
        <f t="shared" si="5"/>
        <v>0.13</v>
      </c>
      <c r="H26" s="288">
        <f t="shared" si="6"/>
        <v>6.5000000000000002E-2</v>
      </c>
      <c r="I26" s="289">
        <f t="shared" si="7"/>
        <v>0</v>
      </c>
      <c r="J26" s="256">
        <f t="shared" si="8"/>
        <v>0.65</v>
      </c>
      <c r="K26" s="134"/>
    </row>
    <row r="27" spans="1:11" x14ac:dyDescent="0.2">
      <c r="A27" s="593"/>
      <c r="B27" s="596"/>
      <c r="C27" s="285">
        <v>9</v>
      </c>
      <c r="D27" s="286">
        <v>10</v>
      </c>
      <c r="E27" s="143">
        <v>0.75</v>
      </c>
      <c r="F27" s="144">
        <v>0.6</v>
      </c>
      <c r="G27" s="287">
        <f t="shared" si="5"/>
        <v>0.15000000000000002</v>
      </c>
      <c r="H27" s="290">
        <f t="shared" si="6"/>
        <v>7.5000000000000011E-2</v>
      </c>
      <c r="I27" s="291">
        <f t="shared" si="7"/>
        <v>0</v>
      </c>
      <c r="J27" s="147">
        <f t="shared" si="8"/>
        <v>0.75</v>
      </c>
      <c r="K27" s="134"/>
    </row>
    <row r="28" spans="1:11" x14ac:dyDescent="0.2">
      <c r="A28" s="593"/>
      <c r="B28" s="596"/>
      <c r="C28" s="295">
        <v>10</v>
      </c>
      <c r="D28" s="296">
        <v>12</v>
      </c>
      <c r="E28" s="254">
        <v>0.85</v>
      </c>
      <c r="F28" s="219">
        <v>0.68</v>
      </c>
      <c r="G28" s="293">
        <f t="shared" si="5"/>
        <v>0.16999999999999993</v>
      </c>
      <c r="H28" s="290">
        <f t="shared" si="6"/>
        <v>8.4999999999999964E-2</v>
      </c>
      <c r="I28" s="294">
        <f t="shared" si="7"/>
        <v>0</v>
      </c>
      <c r="J28" s="222">
        <f t="shared" si="8"/>
        <v>0.85</v>
      </c>
      <c r="K28" s="134"/>
    </row>
    <row r="29" spans="1:11" x14ac:dyDescent="0.2">
      <c r="A29" s="593"/>
      <c r="B29" s="597"/>
      <c r="C29" s="295">
        <v>12</v>
      </c>
      <c r="D29" s="296">
        <v>13</v>
      </c>
      <c r="E29" s="252">
        <v>0.95</v>
      </c>
      <c r="F29" s="219">
        <v>0.76</v>
      </c>
      <c r="G29" s="293">
        <f t="shared" si="5"/>
        <v>0.18999999999999995</v>
      </c>
      <c r="H29" s="297">
        <f t="shared" si="6"/>
        <v>9.4999999999999973E-2</v>
      </c>
      <c r="I29" s="298">
        <f t="shared" si="7"/>
        <v>0</v>
      </c>
      <c r="J29" s="147">
        <f t="shared" si="8"/>
        <v>0.95</v>
      </c>
      <c r="K29" s="134"/>
    </row>
    <row r="30" spans="1:11" x14ac:dyDescent="0.2">
      <c r="A30" s="593"/>
      <c r="B30" s="597"/>
      <c r="C30" s="295">
        <v>13</v>
      </c>
      <c r="D30" s="296">
        <v>14</v>
      </c>
      <c r="E30" s="252">
        <v>1.05</v>
      </c>
      <c r="F30" s="144">
        <v>0.84</v>
      </c>
      <c r="G30" s="293">
        <f t="shared" si="5"/>
        <v>0.21000000000000008</v>
      </c>
      <c r="H30" s="290">
        <f t="shared" si="6"/>
        <v>0.10500000000000004</v>
      </c>
      <c r="I30" s="291">
        <f t="shared" si="7"/>
        <v>0</v>
      </c>
      <c r="J30" s="147">
        <f t="shared" si="8"/>
        <v>1.05</v>
      </c>
      <c r="K30" s="134"/>
    </row>
    <row r="31" spans="1:11" x14ac:dyDescent="0.2">
      <c r="A31" s="593"/>
      <c r="B31" s="597"/>
      <c r="C31" s="295">
        <v>14</v>
      </c>
      <c r="D31" s="296">
        <v>16</v>
      </c>
      <c r="E31" s="254">
        <v>1.1499999999999999</v>
      </c>
      <c r="F31" s="144">
        <v>0.92</v>
      </c>
      <c r="G31" s="293">
        <f t="shared" si="5"/>
        <v>0.22999999999999987</v>
      </c>
      <c r="H31" s="290">
        <f t="shared" si="6"/>
        <v>0.11499999999999994</v>
      </c>
      <c r="I31" s="289">
        <f t="shared" si="7"/>
        <v>0</v>
      </c>
      <c r="J31" s="256">
        <f t="shared" si="8"/>
        <v>1.1499999999999999</v>
      </c>
      <c r="K31" s="134"/>
    </row>
    <row r="32" spans="1:11" x14ac:dyDescent="0.2">
      <c r="A32" s="593"/>
      <c r="B32" s="597"/>
      <c r="C32" s="299">
        <v>16</v>
      </c>
      <c r="D32" s="300">
        <v>17</v>
      </c>
      <c r="E32" s="252">
        <v>1.25</v>
      </c>
      <c r="F32" s="144">
        <v>1</v>
      </c>
      <c r="G32" s="293">
        <f t="shared" si="5"/>
        <v>0.25</v>
      </c>
      <c r="H32" s="290">
        <f t="shared" si="6"/>
        <v>0.125</v>
      </c>
      <c r="I32" s="301">
        <f t="shared" si="7"/>
        <v>0</v>
      </c>
      <c r="J32" s="222">
        <f t="shared" si="8"/>
        <v>1.25</v>
      </c>
      <c r="K32" s="134"/>
    </row>
    <row r="33" spans="1:11" ht="12" customHeight="1" x14ac:dyDescent="0.2">
      <c r="A33" s="593"/>
      <c r="B33" s="598"/>
      <c r="C33" s="299">
        <v>17</v>
      </c>
      <c r="D33" s="302">
        <v>25</v>
      </c>
      <c r="E33" s="218">
        <v>1.3</v>
      </c>
      <c r="F33" s="153">
        <v>1.04</v>
      </c>
      <c r="G33" s="303">
        <f>E33-F33</f>
        <v>0.26</v>
      </c>
      <c r="H33" s="304">
        <f>G33/2</f>
        <v>0.13</v>
      </c>
      <c r="I33" s="305">
        <f>E33-F33-G33</f>
        <v>0</v>
      </c>
      <c r="J33" s="156">
        <f>E33</f>
        <v>1.3</v>
      </c>
      <c r="K33" s="134"/>
    </row>
    <row r="34" spans="1:11" x14ac:dyDescent="0.2">
      <c r="A34" s="593"/>
      <c r="B34" s="599" t="s">
        <v>34</v>
      </c>
      <c r="C34" s="306"/>
      <c r="D34" s="286">
        <v>8</v>
      </c>
      <c r="E34" s="191">
        <v>0.55000000000000004</v>
      </c>
      <c r="F34" s="292" t="s">
        <v>101</v>
      </c>
      <c r="G34" s="191" t="s">
        <v>83</v>
      </c>
      <c r="H34" s="234" t="s">
        <v>83</v>
      </c>
      <c r="I34" s="307">
        <f t="shared" ref="I34:I42" si="9">E34</f>
        <v>0.55000000000000004</v>
      </c>
      <c r="J34" s="602" t="s">
        <v>90</v>
      </c>
      <c r="K34" s="134"/>
    </row>
    <row r="35" spans="1:11" x14ac:dyDescent="0.2">
      <c r="A35" s="593"/>
      <c r="B35" s="600"/>
      <c r="C35" s="285">
        <v>8</v>
      </c>
      <c r="D35" s="286">
        <v>9</v>
      </c>
      <c r="E35" s="254">
        <v>0.65</v>
      </c>
      <c r="F35" s="144" t="s">
        <v>101</v>
      </c>
      <c r="G35" s="143" t="s">
        <v>83</v>
      </c>
      <c r="H35" s="141" t="s">
        <v>83</v>
      </c>
      <c r="I35" s="308">
        <f t="shared" si="9"/>
        <v>0.65</v>
      </c>
      <c r="J35" s="603"/>
      <c r="K35" s="134"/>
    </row>
    <row r="36" spans="1:11" x14ac:dyDescent="0.2">
      <c r="A36" s="593"/>
      <c r="B36" s="600"/>
      <c r="C36" s="285">
        <v>9</v>
      </c>
      <c r="D36" s="286">
        <v>10</v>
      </c>
      <c r="E36" s="143">
        <v>0.75</v>
      </c>
      <c r="F36" s="219" t="s">
        <v>101</v>
      </c>
      <c r="G36" s="245" t="s">
        <v>83</v>
      </c>
      <c r="H36" s="146" t="s">
        <v>83</v>
      </c>
      <c r="I36" s="301">
        <f t="shared" si="9"/>
        <v>0.75</v>
      </c>
      <c r="J36" s="603"/>
      <c r="K36" s="134"/>
    </row>
    <row r="37" spans="1:11" x14ac:dyDescent="0.2">
      <c r="A37" s="593"/>
      <c r="B37" s="600"/>
      <c r="C37" s="285">
        <v>10</v>
      </c>
      <c r="D37" s="286">
        <v>12</v>
      </c>
      <c r="E37" s="252">
        <v>0.85</v>
      </c>
      <c r="F37" s="219" t="s">
        <v>101</v>
      </c>
      <c r="G37" s="143" t="s">
        <v>83</v>
      </c>
      <c r="H37" s="146" t="s">
        <v>83</v>
      </c>
      <c r="I37" s="301">
        <f t="shared" si="9"/>
        <v>0.85</v>
      </c>
      <c r="J37" s="603"/>
      <c r="K37" s="134"/>
    </row>
    <row r="38" spans="1:11" x14ac:dyDescent="0.2">
      <c r="A38" s="593"/>
      <c r="B38" s="600"/>
      <c r="C38" s="295">
        <v>12</v>
      </c>
      <c r="D38" s="296">
        <v>13</v>
      </c>
      <c r="E38" s="252">
        <v>0.95</v>
      </c>
      <c r="F38" s="219" t="s">
        <v>101</v>
      </c>
      <c r="G38" s="143" t="s">
        <v>83</v>
      </c>
      <c r="H38" s="146" t="s">
        <v>83</v>
      </c>
      <c r="I38" s="301">
        <f t="shared" si="9"/>
        <v>0.95</v>
      </c>
      <c r="J38" s="603"/>
      <c r="K38" s="134"/>
    </row>
    <row r="39" spans="1:11" x14ac:dyDescent="0.2">
      <c r="A39" s="593"/>
      <c r="B39" s="600"/>
      <c r="C39" s="295">
        <v>13</v>
      </c>
      <c r="D39" s="296">
        <v>14</v>
      </c>
      <c r="E39" s="252">
        <v>1.05</v>
      </c>
      <c r="F39" s="219" t="s">
        <v>101</v>
      </c>
      <c r="G39" s="143" t="s">
        <v>83</v>
      </c>
      <c r="H39" s="146" t="s">
        <v>83</v>
      </c>
      <c r="I39" s="301">
        <f t="shared" si="9"/>
        <v>1.05</v>
      </c>
      <c r="J39" s="603"/>
      <c r="K39" s="134"/>
    </row>
    <row r="40" spans="1:11" x14ac:dyDescent="0.2">
      <c r="A40" s="593"/>
      <c r="B40" s="600"/>
      <c r="C40" s="295">
        <v>14</v>
      </c>
      <c r="D40" s="296">
        <v>16</v>
      </c>
      <c r="E40" s="254">
        <v>1.1499999999999999</v>
      </c>
      <c r="F40" s="219" t="s">
        <v>101</v>
      </c>
      <c r="G40" s="143" t="s">
        <v>83</v>
      </c>
      <c r="H40" s="265" t="s">
        <v>83</v>
      </c>
      <c r="I40" s="301">
        <f t="shared" si="9"/>
        <v>1.1499999999999999</v>
      </c>
      <c r="J40" s="603"/>
      <c r="K40" s="134"/>
    </row>
    <row r="41" spans="1:11" x14ac:dyDescent="0.2">
      <c r="A41" s="593"/>
      <c r="B41" s="600"/>
      <c r="C41" s="299">
        <v>16</v>
      </c>
      <c r="D41" s="300">
        <v>17</v>
      </c>
      <c r="E41" s="252">
        <v>1.25</v>
      </c>
      <c r="F41" s="144" t="s">
        <v>101</v>
      </c>
      <c r="G41" s="143" t="s">
        <v>83</v>
      </c>
      <c r="H41" s="146" t="s">
        <v>83</v>
      </c>
      <c r="I41" s="301">
        <f t="shared" si="9"/>
        <v>1.25</v>
      </c>
      <c r="J41" s="603"/>
      <c r="K41" s="134"/>
    </row>
    <row r="42" spans="1:11" ht="12.5" thickBot="1" x14ac:dyDescent="0.25">
      <c r="A42" s="594"/>
      <c r="B42" s="601"/>
      <c r="C42" s="299">
        <v>17</v>
      </c>
      <c r="D42" s="309">
        <v>25</v>
      </c>
      <c r="E42" s="218">
        <v>1.3</v>
      </c>
      <c r="F42" s="292" t="s">
        <v>101</v>
      </c>
      <c r="G42" s="119" t="s">
        <v>83</v>
      </c>
      <c r="H42" s="212" t="s">
        <v>83</v>
      </c>
      <c r="I42" s="310">
        <f t="shared" si="9"/>
        <v>1.3</v>
      </c>
      <c r="J42" s="604"/>
      <c r="K42" s="134"/>
    </row>
    <row r="43" spans="1:11" x14ac:dyDescent="0.2">
      <c r="A43" s="592" t="s">
        <v>216</v>
      </c>
      <c r="B43" s="595" t="s">
        <v>58</v>
      </c>
      <c r="C43" s="280"/>
      <c r="D43" s="281">
        <v>7</v>
      </c>
      <c r="E43" s="129">
        <v>0.7</v>
      </c>
      <c r="F43" s="130">
        <v>0.56000000000000005</v>
      </c>
      <c r="G43" s="282">
        <f t="shared" ref="G43:G52" si="10">E43-F43</f>
        <v>0.1399999999999999</v>
      </c>
      <c r="H43" s="283">
        <f t="shared" ref="H43:H52" si="11">G43/2</f>
        <v>6.9999999999999951E-2</v>
      </c>
      <c r="I43" s="284">
        <f t="shared" ref="I43:I52" si="12">E43-F43-G43</f>
        <v>0</v>
      </c>
      <c r="J43" s="133">
        <f t="shared" ref="J43:J52" si="13">E43</f>
        <v>0.7</v>
      </c>
      <c r="K43" s="134"/>
    </row>
    <row r="44" spans="1:11" x14ac:dyDescent="0.2">
      <c r="A44" s="593"/>
      <c r="B44" s="596"/>
      <c r="C44" s="285">
        <v>7</v>
      </c>
      <c r="D44" s="286">
        <v>8</v>
      </c>
      <c r="E44" s="254">
        <v>0.75</v>
      </c>
      <c r="F44" s="139">
        <v>0.6</v>
      </c>
      <c r="G44" s="287">
        <f t="shared" si="10"/>
        <v>0.15000000000000002</v>
      </c>
      <c r="H44" s="288">
        <f t="shared" si="11"/>
        <v>7.5000000000000011E-2</v>
      </c>
      <c r="I44" s="289">
        <f t="shared" si="12"/>
        <v>0</v>
      </c>
      <c r="J44" s="256">
        <f t="shared" si="13"/>
        <v>0.75</v>
      </c>
      <c r="K44" s="134"/>
    </row>
    <row r="45" spans="1:11" x14ac:dyDescent="0.2">
      <c r="A45" s="593"/>
      <c r="B45" s="596"/>
      <c r="C45" s="285">
        <v>8</v>
      </c>
      <c r="D45" s="286">
        <v>9</v>
      </c>
      <c r="E45" s="143">
        <v>0.85</v>
      </c>
      <c r="F45" s="144">
        <v>0.68</v>
      </c>
      <c r="G45" s="287">
        <f t="shared" si="10"/>
        <v>0.16999999999999993</v>
      </c>
      <c r="H45" s="290">
        <f t="shared" si="11"/>
        <v>8.4999999999999964E-2</v>
      </c>
      <c r="I45" s="291">
        <f t="shared" si="12"/>
        <v>0</v>
      </c>
      <c r="J45" s="147">
        <f t="shared" si="13"/>
        <v>0.85</v>
      </c>
      <c r="K45" s="134"/>
    </row>
    <row r="46" spans="1:11" x14ac:dyDescent="0.2">
      <c r="A46" s="593"/>
      <c r="B46" s="596"/>
      <c r="C46" s="285">
        <v>9</v>
      </c>
      <c r="D46" s="286">
        <v>10</v>
      </c>
      <c r="E46" s="252">
        <v>0.95</v>
      </c>
      <c r="F46" s="292">
        <v>0.76</v>
      </c>
      <c r="G46" s="293">
        <f t="shared" si="10"/>
        <v>0.18999999999999995</v>
      </c>
      <c r="H46" s="290">
        <f t="shared" si="11"/>
        <v>9.4999999999999973E-2</v>
      </c>
      <c r="I46" s="294">
        <f t="shared" si="12"/>
        <v>0</v>
      </c>
      <c r="J46" s="222">
        <f t="shared" si="13"/>
        <v>0.95</v>
      </c>
      <c r="K46" s="134"/>
    </row>
    <row r="47" spans="1:11" x14ac:dyDescent="0.2">
      <c r="A47" s="593"/>
      <c r="B47" s="596"/>
      <c r="C47" s="295">
        <v>10</v>
      </c>
      <c r="D47" s="296">
        <v>11</v>
      </c>
      <c r="E47" s="254">
        <v>1.05</v>
      </c>
      <c r="F47" s="219">
        <v>0.84</v>
      </c>
      <c r="G47" s="293">
        <f t="shared" si="10"/>
        <v>0.21000000000000008</v>
      </c>
      <c r="H47" s="290">
        <f t="shared" si="11"/>
        <v>0.10500000000000004</v>
      </c>
      <c r="I47" s="294">
        <f t="shared" si="12"/>
        <v>0</v>
      </c>
      <c r="J47" s="222">
        <f t="shared" si="13"/>
        <v>1.05</v>
      </c>
      <c r="K47" s="134"/>
    </row>
    <row r="48" spans="1:11" x14ac:dyDescent="0.2">
      <c r="A48" s="593"/>
      <c r="B48" s="597"/>
      <c r="C48" s="295">
        <v>11</v>
      </c>
      <c r="D48" s="296">
        <v>13</v>
      </c>
      <c r="E48" s="252">
        <v>1.1499999999999999</v>
      </c>
      <c r="F48" s="219">
        <v>0.92</v>
      </c>
      <c r="G48" s="293">
        <f t="shared" si="10"/>
        <v>0.22999999999999987</v>
      </c>
      <c r="H48" s="297">
        <f t="shared" si="11"/>
        <v>0.11499999999999994</v>
      </c>
      <c r="I48" s="298">
        <f t="shared" si="12"/>
        <v>0</v>
      </c>
      <c r="J48" s="147">
        <f t="shared" si="13"/>
        <v>1.1499999999999999</v>
      </c>
      <c r="K48" s="134"/>
    </row>
    <row r="49" spans="1:11" x14ac:dyDescent="0.2">
      <c r="A49" s="593"/>
      <c r="B49" s="597"/>
      <c r="C49" s="295">
        <v>13</v>
      </c>
      <c r="D49" s="296">
        <v>14</v>
      </c>
      <c r="E49" s="252">
        <v>1.25</v>
      </c>
      <c r="F49" s="144">
        <v>1</v>
      </c>
      <c r="G49" s="293">
        <f t="shared" si="10"/>
        <v>0.25</v>
      </c>
      <c r="H49" s="290">
        <f t="shared" si="11"/>
        <v>0.125</v>
      </c>
      <c r="I49" s="291">
        <f t="shared" si="12"/>
        <v>0</v>
      </c>
      <c r="J49" s="147">
        <f t="shared" si="13"/>
        <v>1.25</v>
      </c>
      <c r="K49" s="134"/>
    </row>
    <row r="50" spans="1:11" x14ac:dyDescent="0.2">
      <c r="A50" s="593"/>
      <c r="B50" s="597"/>
      <c r="C50" s="295">
        <v>14</v>
      </c>
      <c r="D50" s="296">
        <v>15</v>
      </c>
      <c r="E50" s="254">
        <v>1.35</v>
      </c>
      <c r="F50" s="144">
        <v>1.08</v>
      </c>
      <c r="G50" s="293">
        <f t="shared" si="10"/>
        <v>0.27</v>
      </c>
      <c r="H50" s="290">
        <f t="shared" si="11"/>
        <v>0.13500000000000001</v>
      </c>
      <c r="I50" s="289">
        <f t="shared" si="12"/>
        <v>0</v>
      </c>
      <c r="J50" s="256">
        <f t="shared" si="13"/>
        <v>1.35</v>
      </c>
      <c r="K50" s="134"/>
    </row>
    <row r="51" spans="1:11" x14ac:dyDescent="0.2">
      <c r="A51" s="593"/>
      <c r="B51" s="597"/>
      <c r="C51" s="299">
        <v>15</v>
      </c>
      <c r="D51" s="300">
        <v>17</v>
      </c>
      <c r="E51" s="252">
        <v>1.45</v>
      </c>
      <c r="F51" s="144">
        <v>1.1599999999999999</v>
      </c>
      <c r="G51" s="293">
        <f t="shared" si="10"/>
        <v>0.29000000000000004</v>
      </c>
      <c r="H51" s="290">
        <f t="shared" si="11"/>
        <v>0.14500000000000002</v>
      </c>
      <c r="I51" s="301">
        <f t="shared" si="12"/>
        <v>0</v>
      </c>
      <c r="J51" s="222">
        <f t="shared" si="13"/>
        <v>1.45</v>
      </c>
      <c r="K51" s="134"/>
    </row>
    <row r="52" spans="1:11" ht="12" customHeight="1" x14ac:dyDescent="0.2">
      <c r="A52" s="593"/>
      <c r="B52" s="598"/>
      <c r="C52" s="299">
        <v>17</v>
      </c>
      <c r="D52" s="302">
        <v>25</v>
      </c>
      <c r="E52" s="218">
        <v>1.5</v>
      </c>
      <c r="F52" s="153">
        <v>1.2</v>
      </c>
      <c r="G52" s="303">
        <f t="shared" si="10"/>
        <v>0.30000000000000004</v>
      </c>
      <c r="H52" s="304">
        <f t="shared" si="11"/>
        <v>0.15000000000000002</v>
      </c>
      <c r="I52" s="305">
        <f t="shared" si="12"/>
        <v>0</v>
      </c>
      <c r="J52" s="156">
        <f t="shared" si="13"/>
        <v>1.5</v>
      </c>
      <c r="K52" s="134"/>
    </row>
    <row r="53" spans="1:11" x14ac:dyDescent="0.2">
      <c r="A53" s="593"/>
      <c r="B53" s="599" t="s">
        <v>34</v>
      </c>
      <c r="C53" s="306"/>
      <c r="D53" s="286">
        <v>7</v>
      </c>
      <c r="E53" s="191">
        <v>0.7</v>
      </c>
      <c r="F53" s="292" t="s">
        <v>83</v>
      </c>
      <c r="G53" s="191" t="s">
        <v>83</v>
      </c>
      <c r="H53" s="234" t="s">
        <v>83</v>
      </c>
      <c r="I53" s="307">
        <f t="shared" ref="I53:I62" si="14">E53</f>
        <v>0.7</v>
      </c>
      <c r="J53" s="602" t="s">
        <v>90</v>
      </c>
      <c r="K53" s="134"/>
    </row>
    <row r="54" spans="1:11" x14ac:dyDescent="0.2">
      <c r="A54" s="593"/>
      <c r="B54" s="600"/>
      <c r="C54" s="285">
        <v>7</v>
      </c>
      <c r="D54" s="286">
        <v>8</v>
      </c>
      <c r="E54" s="254">
        <v>0.75</v>
      </c>
      <c r="F54" s="144" t="s">
        <v>83</v>
      </c>
      <c r="G54" s="143" t="s">
        <v>83</v>
      </c>
      <c r="H54" s="141" t="s">
        <v>83</v>
      </c>
      <c r="I54" s="308">
        <f t="shared" si="14"/>
        <v>0.75</v>
      </c>
      <c r="J54" s="603"/>
      <c r="K54" s="134"/>
    </row>
    <row r="55" spans="1:11" x14ac:dyDescent="0.2">
      <c r="A55" s="593"/>
      <c r="B55" s="600"/>
      <c r="C55" s="285">
        <v>8</v>
      </c>
      <c r="D55" s="286">
        <v>9</v>
      </c>
      <c r="E55" s="143">
        <v>0.85</v>
      </c>
      <c r="F55" s="219" t="s">
        <v>83</v>
      </c>
      <c r="G55" s="245" t="s">
        <v>83</v>
      </c>
      <c r="H55" s="146" t="s">
        <v>83</v>
      </c>
      <c r="I55" s="301">
        <f t="shared" si="14"/>
        <v>0.85</v>
      </c>
      <c r="J55" s="603"/>
      <c r="K55" s="134"/>
    </row>
    <row r="56" spans="1:11" x14ac:dyDescent="0.2">
      <c r="A56" s="593"/>
      <c r="B56" s="600"/>
      <c r="C56" s="285">
        <v>9</v>
      </c>
      <c r="D56" s="286">
        <v>10</v>
      </c>
      <c r="E56" s="252">
        <v>0.95</v>
      </c>
      <c r="F56" s="219" t="s">
        <v>83</v>
      </c>
      <c r="G56" s="143" t="s">
        <v>83</v>
      </c>
      <c r="H56" s="146" t="s">
        <v>83</v>
      </c>
      <c r="I56" s="301">
        <f t="shared" si="14"/>
        <v>0.95</v>
      </c>
      <c r="J56" s="603"/>
      <c r="K56" s="134"/>
    </row>
    <row r="57" spans="1:11" x14ac:dyDescent="0.2">
      <c r="A57" s="593"/>
      <c r="B57" s="600"/>
      <c r="C57" s="295">
        <v>10</v>
      </c>
      <c r="D57" s="296">
        <v>11</v>
      </c>
      <c r="E57" s="254">
        <v>1.05</v>
      </c>
      <c r="F57" s="219" t="s">
        <v>83</v>
      </c>
      <c r="G57" s="143" t="s">
        <v>83</v>
      </c>
      <c r="H57" s="265" t="s">
        <v>83</v>
      </c>
      <c r="I57" s="301">
        <f t="shared" si="14"/>
        <v>1.05</v>
      </c>
      <c r="J57" s="603"/>
      <c r="K57" s="134"/>
    </row>
    <row r="58" spans="1:11" x14ac:dyDescent="0.2">
      <c r="A58" s="593"/>
      <c r="B58" s="600"/>
      <c r="C58" s="295">
        <v>11</v>
      </c>
      <c r="D58" s="296">
        <v>13</v>
      </c>
      <c r="E58" s="252">
        <v>1.1499999999999999</v>
      </c>
      <c r="F58" s="219" t="s">
        <v>83</v>
      </c>
      <c r="G58" s="143" t="s">
        <v>83</v>
      </c>
      <c r="H58" s="146" t="s">
        <v>83</v>
      </c>
      <c r="I58" s="301">
        <f t="shared" si="14"/>
        <v>1.1499999999999999</v>
      </c>
      <c r="J58" s="603"/>
      <c r="K58" s="134"/>
    </row>
    <row r="59" spans="1:11" x14ac:dyDescent="0.2">
      <c r="A59" s="593"/>
      <c r="B59" s="600"/>
      <c r="C59" s="295">
        <v>13</v>
      </c>
      <c r="D59" s="296">
        <v>14</v>
      </c>
      <c r="E59" s="252">
        <v>1.25</v>
      </c>
      <c r="F59" s="219" t="s">
        <v>83</v>
      </c>
      <c r="G59" s="143" t="s">
        <v>83</v>
      </c>
      <c r="H59" s="146" t="s">
        <v>83</v>
      </c>
      <c r="I59" s="301">
        <f t="shared" si="14"/>
        <v>1.25</v>
      </c>
      <c r="J59" s="603"/>
      <c r="K59" s="134"/>
    </row>
    <row r="60" spans="1:11" x14ac:dyDescent="0.2">
      <c r="A60" s="593"/>
      <c r="B60" s="600"/>
      <c r="C60" s="295">
        <v>14</v>
      </c>
      <c r="D60" s="296">
        <v>15</v>
      </c>
      <c r="E60" s="254">
        <v>1.35</v>
      </c>
      <c r="F60" s="219" t="s">
        <v>83</v>
      </c>
      <c r="G60" s="143" t="s">
        <v>83</v>
      </c>
      <c r="H60" s="265" t="s">
        <v>83</v>
      </c>
      <c r="I60" s="301">
        <f t="shared" si="14"/>
        <v>1.35</v>
      </c>
      <c r="J60" s="603"/>
      <c r="K60" s="134"/>
    </row>
    <row r="61" spans="1:11" x14ac:dyDescent="0.2">
      <c r="A61" s="593"/>
      <c r="B61" s="600"/>
      <c r="C61" s="299">
        <v>15</v>
      </c>
      <c r="D61" s="300">
        <v>17</v>
      </c>
      <c r="E61" s="252">
        <v>1.45</v>
      </c>
      <c r="F61" s="144" t="s">
        <v>83</v>
      </c>
      <c r="G61" s="143" t="s">
        <v>83</v>
      </c>
      <c r="H61" s="146" t="s">
        <v>83</v>
      </c>
      <c r="I61" s="301">
        <f t="shared" si="14"/>
        <v>1.45</v>
      </c>
      <c r="J61" s="603"/>
      <c r="K61" s="134"/>
    </row>
    <row r="62" spans="1:11" ht="12.5" thickBot="1" x14ac:dyDescent="0.25">
      <c r="A62" s="594"/>
      <c r="B62" s="601"/>
      <c r="C62" s="311">
        <v>17</v>
      </c>
      <c r="D62" s="309">
        <v>25</v>
      </c>
      <c r="E62" s="162">
        <v>1.5</v>
      </c>
      <c r="F62" s="211" t="s">
        <v>83</v>
      </c>
      <c r="G62" s="119" t="s">
        <v>83</v>
      </c>
      <c r="H62" s="212" t="s">
        <v>83</v>
      </c>
      <c r="I62" s="310">
        <f t="shared" si="14"/>
        <v>1.5</v>
      </c>
      <c r="J62" s="604"/>
      <c r="K62" s="134"/>
    </row>
    <row r="63" spans="1:11" x14ac:dyDescent="0.2">
      <c r="A63" s="320"/>
      <c r="B63" s="321"/>
      <c r="C63" s="322"/>
      <c r="D63" s="323"/>
      <c r="E63" s="254"/>
      <c r="F63" s="254"/>
      <c r="G63" s="254"/>
      <c r="H63" s="237"/>
      <c r="I63" s="324"/>
      <c r="J63" s="325"/>
      <c r="K63" s="134"/>
    </row>
    <row r="64" spans="1:11" s="276" customFormat="1" ht="9.5" x14ac:dyDescent="0.2">
      <c r="A64" s="605" t="s">
        <v>35</v>
      </c>
      <c r="B64" s="605"/>
      <c r="C64" s="605"/>
      <c r="D64" s="326"/>
      <c r="E64" s="327"/>
      <c r="F64" s="328"/>
      <c r="G64" s="328"/>
      <c r="H64" s="329"/>
      <c r="I64" s="329"/>
      <c r="J64" s="330"/>
      <c r="K64" s="331"/>
    </row>
    <row r="65" spans="1:11" s="276" customFormat="1" ht="22.5" customHeight="1" x14ac:dyDescent="0.2">
      <c r="A65" s="606" t="s">
        <v>110</v>
      </c>
      <c r="B65" s="589"/>
      <c r="C65" s="589"/>
      <c r="D65" s="589"/>
      <c r="E65" s="589"/>
      <c r="F65" s="589"/>
      <c r="G65" s="589"/>
      <c r="H65" s="589"/>
      <c r="I65" s="589"/>
      <c r="J65" s="589"/>
      <c r="K65" s="326"/>
    </row>
    <row r="66" spans="1:11" s="276" customFormat="1" ht="13.5" customHeight="1" x14ac:dyDescent="0.2">
      <c r="A66" s="589" t="s">
        <v>56</v>
      </c>
      <c r="B66" s="589"/>
      <c r="C66" s="589"/>
      <c r="D66" s="589"/>
      <c r="E66" s="589"/>
      <c r="F66" s="589"/>
      <c r="G66" s="589"/>
      <c r="H66" s="589"/>
      <c r="I66" s="589"/>
      <c r="J66" s="589"/>
      <c r="K66" s="326"/>
    </row>
    <row r="67" spans="1:11" ht="12" customHeight="1" x14ac:dyDescent="0.2">
      <c r="A67" s="589" t="s">
        <v>25</v>
      </c>
      <c r="B67" s="590"/>
      <c r="C67" s="590"/>
      <c r="D67" s="590"/>
      <c r="E67" s="590"/>
      <c r="F67" s="590"/>
      <c r="G67" s="590"/>
      <c r="H67" s="590"/>
      <c r="I67" s="590"/>
      <c r="J67" s="590"/>
    </row>
    <row r="68" spans="1:11" ht="14.25" customHeight="1" x14ac:dyDescent="0.2">
      <c r="A68" s="100"/>
      <c r="C68" s="100"/>
      <c r="D68" s="100"/>
      <c r="E68" s="100"/>
      <c r="F68" s="100"/>
      <c r="G68" s="100"/>
      <c r="H68" s="100"/>
      <c r="I68" s="100"/>
      <c r="J68" s="100"/>
    </row>
    <row r="69" spans="1:11" ht="4.5" customHeight="1" x14ac:dyDescent="0.2">
      <c r="A69" s="179"/>
      <c r="B69" s="183"/>
      <c r="C69" s="179"/>
      <c r="D69" s="179"/>
      <c r="E69" s="180"/>
      <c r="F69" s="181"/>
      <c r="G69" s="181"/>
      <c r="H69" s="182"/>
      <c r="I69" s="182"/>
      <c r="J69" s="181"/>
      <c r="K69" s="183"/>
    </row>
    <row r="70" spans="1:11" ht="14" x14ac:dyDescent="0.2">
      <c r="A70" s="183"/>
      <c r="B70" s="183"/>
      <c r="C70" s="179"/>
      <c r="D70" s="183"/>
      <c r="E70" s="180"/>
      <c r="F70" s="181"/>
      <c r="G70" s="181"/>
      <c r="H70" s="182"/>
      <c r="I70" s="182"/>
      <c r="J70" s="181"/>
      <c r="K70" s="183"/>
    </row>
    <row r="71" spans="1:11" ht="14" x14ac:dyDescent="0.2">
      <c r="A71" s="591"/>
      <c r="B71" s="591"/>
      <c r="C71" s="591"/>
      <c r="D71" s="591"/>
      <c r="E71" s="591"/>
      <c r="F71" s="591"/>
      <c r="G71" s="591"/>
      <c r="H71" s="591"/>
      <c r="I71" s="591"/>
      <c r="J71" s="591"/>
      <c r="K71" s="591"/>
    </row>
  </sheetData>
  <mergeCells count="26">
    <mergeCell ref="A1:J1"/>
    <mergeCell ref="A2:J2"/>
    <mergeCell ref="A3:B6"/>
    <mergeCell ref="C3:D6"/>
    <mergeCell ref="E3:E4"/>
    <mergeCell ref="F3:F5"/>
    <mergeCell ref="G3:H4"/>
    <mergeCell ref="I3:I5"/>
    <mergeCell ref="J3:J5"/>
    <mergeCell ref="A7:A24"/>
    <mergeCell ref="B7:B15"/>
    <mergeCell ref="B16:B24"/>
    <mergeCell ref="J16:J24"/>
    <mergeCell ref="A25:A42"/>
    <mergeCell ref="B25:B33"/>
    <mergeCell ref="B34:B42"/>
    <mergeCell ref="J34:J42"/>
    <mergeCell ref="A66:J66"/>
    <mergeCell ref="A67:J67"/>
    <mergeCell ref="A71:K71"/>
    <mergeCell ref="A43:A62"/>
    <mergeCell ref="B43:B52"/>
    <mergeCell ref="B53:B62"/>
    <mergeCell ref="J53:J62"/>
    <mergeCell ref="A64:C64"/>
    <mergeCell ref="A65:J65"/>
  </mergeCells>
  <phoneticPr fontId="36"/>
  <pageMargins left="0.73" right="0.19" top="0.57999999999999996" bottom="0.53" header="0.2" footer="0.2"/>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K73"/>
  <sheetViews>
    <sheetView view="pageBreakPreview" zoomScaleNormal="100" zoomScaleSheetLayoutView="100" workbookViewId="0">
      <pane xSplit="2" ySplit="6" topLeftCell="C7" activePane="bottomRight" state="frozen"/>
      <selection pane="topRight"/>
      <selection pane="bottomLeft"/>
      <selection pane="bottomRight" sqref="A1:J1"/>
    </sheetView>
  </sheetViews>
  <sheetFormatPr defaultColWidth="9.09765625" defaultRowHeight="12" x14ac:dyDescent="0.2"/>
  <cols>
    <col min="1" max="1" width="9.3984375" style="99" customWidth="1"/>
    <col min="2" max="2" width="3.09765625" style="100" customWidth="1"/>
    <col min="3" max="3" width="9.296875" style="99" bestFit="1" customWidth="1"/>
    <col min="4" max="4" width="8.09765625" style="99" customWidth="1"/>
    <col min="5" max="5" width="10.09765625" style="101" customWidth="1"/>
    <col min="6" max="7" width="10.09765625" style="102" customWidth="1"/>
    <col min="8" max="8" width="10.09765625" style="103" customWidth="1"/>
    <col min="9" max="9" width="11.69921875" style="103" customWidth="1"/>
    <col min="10" max="10" width="11.69921875" style="102" customWidth="1"/>
    <col min="11" max="11" width="2.69921875" style="100" customWidth="1"/>
    <col min="12" max="12" width="2.69921875" style="100" bestFit="1" customWidth="1"/>
    <col min="13" max="13" width="5.69921875" style="100" customWidth="1"/>
    <col min="14" max="14" width="5.69921875" style="100" bestFit="1" customWidth="1"/>
    <col min="15" max="15" width="2.69921875" style="100" bestFit="1" customWidth="1"/>
    <col min="16" max="16" width="5.69921875" style="100" customWidth="1"/>
    <col min="17" max="17" width="9.09765625" style="100" bestFit="1"/>
    <col min="18" max="16384" width="9.09765625" style="100"/>
  </cols>
  <sheetData>
    <row r="1" spans="1:11" ht="21.75" customHeight="1" x14ac:dyDescent="0.2">
      <c r="A1" s="549" t="s">
        <v>256</v>
      </c>
      <c r="B1" s="549"/>
      <c r="C1" s="549"/>
      <c r="D1" s="549"/>
      <c r="E1" s="549"/>
      <c r="F1" s="549"/>
      <c r="G1" s="549"/>
      <c r="H1" s="549"/>
      <c r="I1" s="549"/>
      <c r="J1" s="549"/>
      <c r="K1" s="106"/>
    </row>
    <row r="2" spans="1:11" ht="12.5" thickBot="1" x14ac:dyDescent="0.25">
      <c r="A2" s="550" t="s">
        <v>130</v>
      </c>
      <c r="B2" s="550"/>
      <c r="C2" s="550"/>
      <c r="D2" s="550"/>
      <c r="E2" s="550"/>
      <c r="F2" s="550"/>
      <c r="G2" s="550"/>
      <c r="H2" s="550"/>
      <c r="I2" s="550"/>
      <c r="J2" s="550"/>
      <c r="K2" s="106"/>
    </row>
    <row r="3" spans="1:11" ht="15" customHeight="1" x14ac:dyDescent="0.2">
      <c r="A3" s="551" t="s">
        <v>213</v>
      </c>
      <c r="B3" s="552"/>
      <c r="C3" s="557" t="s">
        <v>195</v>
      </c>
      <c r="D3" s="558"/>
      <c r="E3" s="607" t="s">
        <v>175</v>
      </c>
      <c r="F3" s="608" t="s">
        <v>152</v>
      </c>
      <c r="G3" s="610" t="s">
        <v>31</v>
      </c>
      <c r="H3" s="568"/>
      <c r="I3" s="612" t="s">
        <v>156</v>
      </c>
      <c r="J3" s="614" t="s">
        <v>17</v>
      </c>
      <c r="K3" s="106"/>
    </row>
    <row r="4" spans="1:11" ht="15" customHeight="1" x14ac:dyDescent="0.2">
      <c r="A4" s="553"/>
      <c r="B4" s="554"/>
      <c r="C4" s="559"/>
      <c r="D4" s="560"/>
      <c r="E4" s="564"/>
      <c r="F4" s="609"/>
      <c r="G4" s="611"/>
      <c r="H4" s="570"/>
      <c r="I4" s="613"/>
      <c r="J4" s="615"/>
      <c r="K4" s="106"/>
    </row>
    <row r="5" spans="1:11" ht="15" customHeight="1" x14ac:dyDescent="0.2">
      <c r="A5" s="553"/>
      <c r="B5" s="554"/>
      <c r="C5" s="559"/>
      <c r="D5" s="560"/>
      <c r="E5" s="111"/>
      <c r="F5" s="609"/>
      <c r="G5" s="277"/>
      <c r="H5" s="116"/>
      <c r="I5" s="613"/>
      <c r="J5" s="615"/>
      <c r="K5" s="106"/>
    </row>
    <row r="6" spans="1:11" ht="12.5" thickBot="1" x14ac:dyDescent="0.25">
      <c r="A6" s="555"/>
      <c r="B6" s="556"/>
      <c r="C6" s="561"/>
      <c r="D6" s="562"/>
      <c r="E6" s="118" t="s">
        <v>91</v>
      </c>
      <c r="F6" s="211" t="s">
        <v>179</v>
      </c>
      <c r="G6" s="211" t="s">
        <v>26</v>
      </c>
      <c r="H6" s="278" t="s">
        <v>169</v>
      </c>
      <c r="I6" s="279" t="s">
        <v>42</v>
      </c>
      <c r="J6" s="124" t="s">
        <v>91</v>
      </c>
      <c r="K6" s="106"/>
    </row>
    <row r="7" spans="1:11" x14ac:dyDescent="0.2">
      <c r="A7" s="592" t="s">
        <v>138</v>
      </c>
      <c r="B7" s="595" t="s">
        <v>58</v>
      </c>
      <c r="C7" s="280"/>
      <c r="D7" s="281">
        <v>8</v>
      </c>
      <c r="E7" s="129">
        <v>0.75</v>
      </c>
      <c r="F7" s="130">
        <v>0.6</v>
      </c>
      <c r="G7" s="282">
        <f t="shared" ref="G7:G15" si="0">E7-F7</f>
        <v>0.15000000000000002</v>
      </c>
      <c r="H7" s="283">
        <f t="shared" ref="H7:H15" si="1">G7/2</f>
        <v>7.5000000000000011E-2</v>
      </c>
      <c r="I7" s="284">
        <f t="shared" ref="I7:I15" si="2">E7-F7-G7</f>
        <v>0</v>
      </c>
      <c r="J7" s="133">
        <f t="shared" ref="J7:J15" si="3">E7</f>
        <v>0.75</v>
      </c>
      <c r="K7" s="134"/>
    </row>
    <row r="8" spans="1:11" x14ac:dyDescent="0.2">
      <c r="A8" s="593"/>
      <c r="B8" s="596"/>
      <c r="C8" s="285">
        <v>8</v>
      </c>
      <c r="D8" s="286">
        <v>9</v>
      </c>
      <c r="E8" s="254">
        <v>0.85</v>
      </c>
      <c r="F8" s="139">
        <v>0.68</v>
      </c>
      <c r="G8" s="287">
        <f t="shared" si="0"/>
        <v>0.16999999999999993</v>
      </c>
      <c r="H8" s="288">
        <f t="shared" si="1"/>
        <v>8.4999999999999964E-2</v>
      </c>
      <c r="I8" s="289">
        <f t="shared" si="2"/>
        <v>0</v>
      </c>
      <c r="J8" s="256">
        <f t="shared" si="3"/>
        <v>0.85</v>
      </c>
      <c r="K8" s="134"/>
    </row>
    <row r="9" spans="1:11" x14ac:dyDescent="0.2">
      <c r="A9" s="593"/>
      <c r="B9" s="596"/>
      <c r="C9" s="285">
        <v>9</v>
      </c>
      <c r="D9" s="286">
        <v>10</v>
      </c>
      <c r="E9" s="143">
        <v>0.95</v>
      </c>
      <c r="F9" s="144">
        <v>0.76</v>
      </c>
      <c r="G9" s="287">
        <f t="shared" si="0"/>
        <v>0.18999999999999995</v>
      </c>
      <c r="H9" s="290">
        <f t="shared" si="1"/>
        <v>9.4999999999999973E-2</v>
      </c>
      <c r="I9" s="291">
        <f t="shared" si="2"/>
        <v>0</v>
      </c>
      <c r="J9" s="147">
        <f t="shared" si="3"/>
        <v>0.95</v>
      </c>
      <c r="K9" s="134"/>
    </row>
    <row r="10" spans="1:11" x14ac:dyDescent="0.2">
      <c r="A10" s="593"/>
      <c r="B10" s="596"/>
      <c r="C10" s="295">
        <v>10</v>
      </c>
      <c r="D10" s="296">
        <v>11</v>
      </c>
      <c r="E10" s="254">
        <v>1.05</v>
      </c>
      <c r="F10" s="219">
        <v>0.84</v>
      </c>
      <c r="G10" s="293">
        <f t="shared" si="0"/>
        <v>0.21000000000000008</v>
      </c>
      <c r="H10" s="290">
        <f t="shared" si="1"/>
        <v>0.10500000000000004</v>
      </c>
      <c r="I10" s="294">
        <f t="shared" si="2"/>
        <v>0</v>
      </c>
      <c r="J10" s="222">
        <f t="shared" si="3"/>
        <v>1.05</v>
      </c>
      <c r="K10" s="134"/>
    </row>
    <row r="11" spans="1:11" x14ac:dyDescent="0.2">
      <c r="A11" s="593"/>
      <c r="B11" s="597"/>
      <c r="C11" s="295">
        <v>11</v>
      </c>
      <c r="D11" s="296">
        <v>13</v>
      </c>
      <c r="E11" s="252">
        <v>1.1499999999999999</v>
      </c>
      <c r="F11" s="219">
        <v>0.92</v>
      </c>
      <c r="G11" s="293">
        <f t="shared" si="0"/>
        <v>0.22999999999999987</v>
      </c>
      <c r="H11" s="297">
        <f t="shared" si="1"/>
        <v>0.11499999999999994</v>
      </c>
      <c r="I11" s="298">
        <f t="shared" si="2"/>
        <v>0</v>
      </c>
      <c r="J11" s="147">
        <f t="shared" si="3"/>
        <v>1.1499999999999999</v>
      </c>
      <c r="K11" s="134"/>
    </row>
    <row r="12" spans="1:11" x14ac:dyDescent="0.2">
      <c r="A12" s="593"/>
      <c r="B12" s="597"/>
      <c r="C12" s="295">
        <v>13</v>
      </c>
      <c r="D12" s="296">
        <v>14</v>
      </c>
      <c r="E12" s="252">
        <v>1.25</v>
      </c>
      <c r="F12" s="144">
        <v>1</v>
      </c>
      <c r="G12" s="293">
        <f t="shared" si="0"/>
        <v>0.25</v>
      </c>
      <c r="H12" s="290">
        <f t="shared" si="1"/>
        <v>0.125</v>
      </c>
      <c r="I12" s="291">
        <f t="shared" si="2"/>
        <v>0</v>
      </c>
      <c r="J12" s="147">
        <f t="shared" si="3"/>
        <v>1.25</v>
      </c>
      <c r="K12" s="134"/>
    </row>
    <row r="13" spans="1:11" x14ac:dyDescent="0.2">
      <c r="A13" s="593"/>
      <c r="B13" s="597"/>
      <c r="C13" s="295">
        <v>14</v>
      </c>
      <c r="D13" s="296">
        <v>15</v>
      </c>
      <c r="E13" s="254">
        <v>1.35</v>
      </c>
      <c r="F13" s="144">
        <v>1.08</v>
      </c>
      <c r="G13" s="293">
        <f t="shared" si="0"/>
        <v>0.27</v>
      </c>
      <c r="H13" s="290">
        <f t="shared" si="1"/>
        <v>0.13500000000000001</v>
      </c>
      <c r="I13" s="289">
        <f t="shared" si="2"/>
        <v>0</v>
      </c>
      <c r="J13" s="256">
        <f t="shared" si="3"/>
        <v>1.35</v>
      </c>
      <c r="K13" s="134"/>
    </row>
    <row r="14" spans="1:11" x14ac:dyDescent="0.2">
      <c r="A14" s="593"/>
      <c r="B14" s="597"/>
      <c r="C14" s="299">
        <v>15</v>
      </c>
      <c r="D14" s="300">
        <v>17</v>
      </c>
      <c r="E14" s="252">
        <v>1.45</v>
      </c>
      <c r="F14" s="144">
        <v>1.1599999999999999</v>
      </c>
      <c r="G14" s="293">
        <f t="shared" si="0"/>
        <v>0.29000000000000004</v>
      </c>
      <c r="H14" s="290">
        <f t="shared" si="1"/>
        <v>0.14500000000000002</v>
      </c>
      <c r="I14" s="301">
        <f t="shared" si="2"/>
        <v>0</v>
      </c>
      <c r="J14" s="222">
        <f t="shared" si="3"/>
        <v>1.45</v>
      </c>
      <c r="K14" s="134"/>
    </row>
    <row r="15" spans="1:11" ht="12" customHeight="1" x14ac:dyDescent="0.2">
      <c r="A15" s="593"/>
      <c r="B15" s="598"/>
      <c r="C15" s="299">
        <v>17</v>
      </c>
      <c r="D15" s="302">
        <v>25</v>
      </c>
      <c r="E15" s="218">
        <v>1.5</v>
      </c>
      <c r="F15" s="153">
        <v>1.2</v>
      </c>
      <c r="G15" s="303">
        <f t="shared" si="0"/>
        <v>0.30000000000000004</v>
      </c>
      <c r="H15" s="304">
        <f t="shared" si="1"/>
        <v>0.15000000000000002</v>
      </c>
      <c r="I15" s="305">
        <f t="shared" si="2"/>
        <v>0</v>
      </c>
      <c r="J15" s="156">
        <f t="shared" si="3"/>
        <v>1.5</v>
      </c>
      <c r="K15" s="134"/>
    </row>
    <row r="16" spans="1:11" x14ac:dyDescent="0.2">
      <c r="A16" s="593"/>
      <c r="B16" s="599" t="s">
        <v>34</v>
      </c>
      <c r="C16" s="306"/>
      <c r="D16" s="286">
        <v>8</v>
      </c>
      <c r="E16" s="191">
        <v>0.75</v>
      </c>
      <c r="F16" s="292" t="s">
        <v>101</v>
      </c>
      <c r="G16" s="191" t="s">
        <v>83</v>
      </c>
      <c r="H16" s="234" t="s">
        <v>83</v>
      </c>
      <c r="I16" s="307">
        <f t="shared" ref="I16:I24" si="4">E16</f>
        <v>0.75</v>
      </c>
      <c r="J16" s="602" t="s">
        <v>90</v>
      </c>
      <c r="K16" s="134"/>
    </row>
    <row r="17" spans="1:11" x14ac:dyDescent="0.2">
      <c r="A17" s="593"/>
      <c r="B17" s="600"/>
      <c r="C17" s="285">
        <v>8</v>
      </c>
      <c r="D17" s="286">
        <v>9</v>
      </c>
      <c r="E17" s="254">
        <v>0.85</v>
      </c>
      <c r="F17" s="144" t="s">
        <v>101</v>
      </c>
      <c r="G17" s="143" t="s">
        <v>83</v>
      </c>
      <c r="H17" s="141" t="s">
        <v>83</v>
      </c>
      <c r="I17" s="308">
        <f t="shared" si="4"/>
        <v>0.85</v>
      </c>
      <c r="J17" s="603"/>
      <c r="K17" s="134"/>
    </row>
    <row r="18" spans="1:11" x14ac:dyDescent="0.2">
      <c r="A18" s="593"/>
      <c r="B18" s="600"/>
      <c r="C18" s="285">
        <v>9</v>
      </c>
      <c r="D18" s="286">
        <v>10</v>
      </c>
      <c r="E18" s="143">
        <v>0.95</v>
      </c>
      <c r="F18" s="219" t="s">
        <v>101</v>
      </c>
      <c r="G18" s="245" t="s">
        <v>83</v>
      </c>
      <c r="H18" s="146" t="s">
        <v>83</v>
      </c>
      <c r="I18" s="301">
        <f t="shared" si="4"/>
        <v>0.95</v>
      </c>
      <c r="J18" s="603"/>
      <c r="K18" s="134"/>
    </row>
    <row r="19" spans="1:11" x14ac:dyDescent="0.2">
      <c r="A19" s="593"/>
      <c r="B19" s="600"/>
      <c r="C19" s="285">
        <v>10</v>
      </c>
      <c r="D19" s="286">
        <v>11</v>
      </c>
      <c r="E19" s="252">
        <v>1.05</v>
      </c>
      <c r="F19" s="219" t="s">
        <v>101</v>
      </c>
      <c r="G19" s="143" t="s">
        <v>83</v>
      </c>
      <c r="H19" s="146" t="s">
        <v>83</v>
      </c>
      <c r="I19" s="301">
        <f t="shared" si="4"/>
        <v>1.05</v>
      </c>
      <c r="J19" s="603"/>
      <c r="K19" s="134"/>
    </row>
    <row r="20" spans="1:11" x14ac:dyDescent="0.2">
      <c r="A20" s="593"/>
      <c r="B20" s="600"/>
      <c r="C20" s="295">
        <v>11</v>
      </c>
      <c r="D20" s="296">
        <v>13</v>
      </c>
      <c r="E20" s="252">
        <v>1.1499999999999999</v>
      </c>
      <c r="F20" s="219" t="s">
        <v>101</v>
      </c>
      <c r="G20" s="143" t="s">
        <v>83</v>
      </c>
      <c r="H20" s="146" t="s">
        <v>83</v>
      </c>
      <c r="I20" s="301">
        <f t="shared" si="4"/>
        <v>1.1499999999999999</v>
      </c>
      <c r="J20" s="603"/>
      <c r="K20" s="134"/>
    </row>
    <row r="21" spans="1:11" x14ac:dyDescent="0.2">
      <c r="A21" s="593"/>
      <c r="B21" s="600"/>
      <c r="C21" s="295">
        <v>13</v>
      </c>
      <c r="D21" s="296">
        <v>14</v>
      </c>
      <c r="E21" s="252">
        <v>1.25</v>
      </c>
      <c r="F21" s="219" t="s">
        <v>101</v>
      </c>
      <c r="G21" s="143" t="s">
        <v>83</v>
      </c>
      <c r="H21" s="146" t="s">
        <v>83</v>
      </c>
      <c r="I21" s="301">
        <f t="shared" si="4"/>
        <v>1.25</v>
      </c>
      <c r="J21" s="603"/>
      <c r="K21" s="134"/>
    </row>
    <row r="22" spans="1:11" x14ac:dyDescent="0.2">
      <c r="A22" s="593"/>
      <c r="B22" s="600"/>
      <c r="C22" s="295">
        <v>14</v>
      </c>
      <c r="D22" s="296">
        <v>15</v>
      </c>
      <c r="E22" s="254">
        <v>1.35</v>
      </c>
      <c r="F22" s="219" t="s">
        <v>101</v>
      </c>
      <c r="G22" s="143" t="s">
        <v>83</v>
      </c>
      <c r="H22" s="265" t="s">
        <v>83</v>
      </c>
      <c r="I22" s="301">
        <f t="shared" si="4"/>
        <v>1.35</v>
      </c>
      <c r="J22" s="603"/>
      <c r="K22" s="134"/>
    </row>
    <row r="23" spans="1:11" x14ac:dyDescent="0.2">
      <c r="A23" s="593"/>
      <c r="B23" s="600"/>
      <c r="C23" s="299">
        <v>15</v>
      </c>
      <c r="D23" s="300">
        <v>17</v>
      </c>
      <c r="E23" s="252">
        <v>1.45</v>
      </c>
      <c r="F23" s="144" t="s">
        <v>101</v>
      </c>
      <c r="G23" s="143" t="s">
        <v>83</v>
      </c>
      <c r="H23" s="146" t="s">
        <v>83</v>
      </c>
      <c r="I23" s="301">
        <f t="shared" si="4"/>
        <v>1.45</v>
      </c>
      <c r="J23" s="603"/>
      <c r="K23" s="134"/>
    </row>
    <row r="24" spans="1:11" ht="12.5" thickBot="1" x14ac:dyDescent="0.25">
      <c r="A24" s="594"/>
      <c r="B24" s="601"/>
      <c r="C24" s="299">
        <v>17</v>
      </c>
      <c r="D24" s="309">
        <v>25</v>
      </c>
      <c r="E24" s="218">
        <v>1.5</v>
      </c>
      <c r="F24" s="292" t="s">
        <v>101</v>
      </c>
      <c r="G24" s="119" t="s">
        <v>83</v>
      </c>
      <c r="H24" s="212" t="s">
        <v>83</v>
      </c>
      <c r="I24" s="310">
        <f t="shared" si="4"/>
        <v>1.5</v>
      </c>
      <c r="J24" s="604"/>
      <c r="K24" s="134"/>
    </row>
    <row r="25" spans="1:11" x14ac:dyDescent="0.2">
      <c r="A25" s="592" t="s">
        <v>257</v>
      </c>
      <c r="B25" s="595" t="s">
        <v>250</v>
      </c>
      <c r="C25" s="280"/>
      <c r="D25" s="281">
        <v>7</v>
      </c>
      <c r="E25" s="129">
        <v>0.75</v>
      </c>
      <c r="F25" s="130">
        <v>0.6</v>
      </c>
      <c r="G25" s="282">
        <f t="shared" ref="G25:G32" si="5">E25-F25</f>
        <v>0.15000000000000002</v>
      </c>
      <c r="H25" s="283">
        <f t="shared" ref="H25:H32" si="6">G25/2</f>
        <v>7.5000000000000011E-2</v>
      </c>
      <c r="I25" s="284">
        <f t="shared" ref="I25:I32" si="7">E25-F25-G25</f>
        <v>0</v>
      </c>
      <c r="J25" s="133">
        <f t="shared" ref="J25:J32" si="8">E25</f>
        <v>0.75</v>
      </c>
      <c r="K25" s="134"/>
    </row>
    <row r="26" spans="1:11" x14ac:dyDescent="0.2">
      <c r="A26" s="593"/>
      <c r="B26" s="596"/>
      <c r="C26" s="285">
        <v>7</v>
      </c>
      <c r="D26" s="286">
        <v>8</v>
      </c>
      <c r="E26" s="143">
        <v>0.85</v>
      </c>
      <c r="F26" s="144">
        <v>0.68</v>
      </c>
      <c r="G26" s="287">
        <f t="shared" si="5"/>
        <v>0.16999999999999993</v>
      </c>
      <c r="H26" s="290">
        <f t="shared" si="6"/>
        <v>8.4999999999999964E-2</v>
      </c>
      <c r="I26" s="291">
        <f t="shared" si="7"/>
        <v>0</v>
      </c>
      <c r="J26" s="147">
        <f t="shared" si="8"/>
        <v>0.85</v>
      </c>
      <c r="K26" s="134"/>
    </row>
    <row r="27" spans="1:11" x14ac:dyDescent="0.2">
      <c r="A27" s="593"/>
      <c r="B27" s="596"/>
      <c r="C27" s="285">
        <v>8</v>
      </c>
      <c r="D27" s="286">
        <v>10</v>
      </c>
      <c r="E27" s="143">
        <v>0.95</v>
      </c>
      <c r="F27" s="144">
        <v>0.76</v>
      </c>
      <c r="G27" s="287">
        <f t="shared" si="5"/>
        <v>0.18999999999999995</v>
      </c>
      <c r="H27" s="290">
        <f t="shared" si="6"/>
        <v>9.4999999999999973E-2</v>
      </c>
      <c r="I27" s="291">
        <f t="shared" si="7"/>
        <v>0</v>
      </c>
      <c r="J27" s="147">
        <f t="shared" si="8"/>
        <v>0.95</v>
      </c>
      <c r="K27" s="134"/>
    </row>
    <row r="28" spans="1:11" x14ac:dyDescent="0.2">
      <c r="A28" s="593"/>
      <c r="B28" s="596"/>
      <c r="C28" s="285">
        <v>10</v>
      </c>
      <c r="D28" s="286">
        <v>11</v>
      </c>
      <c r="E28" s="252">
        <v>1.05</v>
      </c>
      <c r="F28" s="292">
        <v>0.84</v>
      </c>
      <c r="G28" s="293">
        <f t="shared" si="5"/>
        <v>0.21000000000000008</v>
      </c>
      <c r="H28" s="290">
        <f t="shared" si="6"/>
        <v>0.10500000000000004</v>
      </c>
      <c r="I28" s="294">
        <f t="shared" si="7"/>
        <v>0</v>
      </c>
      <c r="J28" s="222">
        <f t="shared" si="8"/>
        <v>1.05</v>
      </c>
      <c r="K28" s="134"/>
    </row>
    <row r="29" spans="1:11" x14ac:dyDescent="0.2">
      <c r="A29" s="593"/>
      <c r="B29" s="596"/>
      <c r="C29" s="295">
        <v>11</v>
      </c>
      <c r="D29" s="296">
        <v>12</v>
      </c>
      <c r="E29" s="254">
        <v>1.1499999999999999</v>
      </c>
      <c r="F29" s="219">
        <v>0.92</v>
      </c>
      <c r="G29" s="293">
        <f t="shared" si="5"/>
        <v>0.22999999999999987</v>
      </c>
      <c r="H29" s="290">
        <f t="shared" si="6"/>
        <v>0.11499999999999994</v>
      </c>
      <c r="I29" s="294">
        <f t="shared" si="7"/>
        <v>0</v>
      </c>
      <c r="J29" s="222">
        <f t="shared" si="8"/>
        <v>1.1499999999999999</v>
      </c>
      <c r="K29" s="134"/>
    </row>
    <row r="30" spans="1:11" x14ac:dyDescent="0.2">
      <c r="A30" s="593"/>
      <c r="B30" s="597"/>
      <c r="C30" s="295">
        <v>12</v>
      </c>
      <c r="D30" s="296">
        <v>13</v>
      </c>
      <c r="E30" s="252">
        <v>1.25</v>
      </c>
      <c r="F30" s="219">
        <v>1</v>
      </c>
      <c r="G30" s="293">
        <f t="shared" si="5"/>
        <v>0.25</v>
      </c>
      <c r="H30" s="297">
        <f t="shared" si="6"/>
        <v>0.125</v>
      </c>
      <c r="I30" s="298">
        <f t="shared" si="7"/>
        <v>0</v>
      </c>
      <c r="J30" s="147">
        <f t="shared" si="8"/>
        <v>1.25</v>
      </c>
      <c r="K30" s="134"/>
    </row>
    <row r="31" spans="1:11" x14ac:dyDescent="0.2">
      <c r="A31" s="593"/>
      <c r="B31" s="597"/>
      <c r="C31" s="295">
        <v>13</v>
      </c>
      <c r="D31" s="296">
        <v>15</v>
      </c>
      <c r="E31" s="252">
        <v>1.35</v>
      </c>
      <c r="F31" s="144">
        <v>1.08</v>
      </c>
      <c r="G31" s="293">
        <f t="shared" si="5"/>
        <v>0.27</v>
      </c>
      <c r="H31" s="290">
        <f t="shared" si="6"/>
        <v>0.13500000000000001</v>
      </c>
      <c r="I31" s="291">
        <f t="shared" si="7"/>
        <v>0</v>
      </c>
      <c r="J31" s="147">
        <f t="shared" si="8"/>
        <v>1.35</v>
      </c>
      <c r="K31" s="134"/>
    </row>
    <row r="32" spans="1:11" x14ac:dyDescent="0.2">
      <c r="A32" s="593"/>
      <c r="B32" s="597"/>
      <c r="C32" s="295">
        <v>15</v>
      </c>
      <c r="D32" s="296">
        <v>16</v>
      </c>
      <c r="E32" s="143">
        <v>1.45</v>
      </c>
      <c r="F32" s="144">
        <v>1.1599999999999999</v>
      </c>
      <c r="G32" s="293">
        <f t="shared" si="5"/>
        <v>0.29000000000000004</v>
      </c>
      <c r="H32" s="290">
        <f t="shared" si="6"/>
        <v>0.14500000000000002</v>
      </c>
      <c r="I32" s="289">
        <f t="shared" si="7"/>
        <v>0</v>
      </c>
      <c r="J32" s="256">
        <f t="shared" si="8"/>
        <v>1.45</v>
      </c>
      <c r="K32" s="134"/>
    </row>
    <row r="33" spans="1:11" x14ac:dyDescent="0.2">
      <c r="A33" s="593"/>
      <c r="B33" s="597"/>
      <c r="C33" s="299">
        <v>16</v>
      </c>
      <c r="D33" s="300">
        <v>18</v>
      </c>
      <c r="E33" s="252">
        <v>1.55</v>
      </c>
      <c r="F33" s="144">
        <v>1.24</v>
      </c>
      <c r="G33" s="293">
        <f>E33-F33</f>
        <v>0.31000000000000005</v>
      </c>
      <c r="H33" s="290">
        <f>G33/2</f>
        <v>0.15500000000000003</v>
      </c>
      <c r="I33" s="301">
        <f>E33-F33-G33</f>
        <v>0</v>
      </c>
      <c r="J33" s="222">
        <f>E33</f>
        <v>1.55</v>
      </c>
      <c r="K33" s="134"/>
    </row>
    <row r="34" spans="1:11" ht="12" customHeight="1" x14ac:dyDescent="0.2">
      <c r="A34" s="593"/>
      <c r="B34" s="598"/>
      <c r="C34" s="299">
        <v>18</v>
      </c>
      <c r="D34" s="302">
        <v>25</v>
      </c>
      <c r="E34" s="218">
        <v>1.6</v>
      </c>
      <c r="F34" s="153">
        <v>1.28</v>
      </c>
      <c r="G34" s="303">
        <f>E34-F34</f>
        <v>0.32000000000000006</v>
      </c>
      <c r="H34" s="304">
        <f>G34/2</f>
        <v>0.16000000000000003</v>
      </c>
      <c r="I34" s="305">
        <f>E34-F34-G34</f>
        <v>0</v>
      </c>
      <c r="J34" s="156">
        <f>E34</f>
        <v>1.6</v>
      </c>
      <c r="K34" s="134"/>
    </row>
    <row r="35" spans="1:11" x14ac:dyDescent="0.2">
      <c r="A35" s="593"/>
      <c r="B35" s="599" t="s">
        <v>119</v>
      </c>
      <c r="C35" s="306"/>
      <c r="D35" s="286">
        <v>7</v>
      </c>
      <c r="E35" s="191">
        <v>0.75</v>
      </c>
      <c r="F35" s="292" t="s">
        <v>101</v>
      </c>
      <c r="G35" s="191" t="s">
        <v>83</v>
      </c>
      <c r="H35" s="234" t="s">
        <v>83</v>
      </c>
      <c r="I35" s="307">
        <f t="shared" ref="I35:I44" si="9">E35</f>
        <v>0.75</v>
      </c>
      <c r="J35" s="602" t="s">
        <v>90</v>
      </c>
      <c r="K35" s="134"/>
    </row>
    <row r="36" spans="1:11" x14ac:dyDescent="0.2">
      <c r="A36" s="593"/>
      <c r="B36" s="600"/>
      <c r="C36" s="285">
        <v>7</v>
      </c>
      <c r="D36" s="286">
        <v>8</v>
      </c>
      <c r="E36" s="143">
        <v>0.85</v>
      </c>
      <c r="F36" s="219" t="s">
        <v>101</v>
      </c>
      <c r="G36" s="143" t="s">
        <v>83</v>
      </c>
      <c r="H36" s="146" t="s">
        <v>83</v>
      </c>
      <c r="I36" s="301">
        <f t="shared" si="9"/>
        <v>0.85</v>
      </c>
      <c r="J36" s="603"/>
      <c r="K36" s="134"/>
    </row>
    <row r="37" spans="1:11" x14ac:dyDescent="0.2">
      <c r="A37" s="593"/>
      <c r="B37" s="600"/>
      <c r="C37" s="285">
        <v>8</v>
      </c>
      <c r="D37" s="286">
        <v>10</v>
      </c>
      <c r="E37" s="143">
        <v>0.95</v>
      </c>
      <c r="F37" s="219" t="s">
        <v>101</v>
      </c>
      <c r="G37" s="245" t="s">
        <v>83</v>
      </c>
      <c r="H37" s="146" t="s">
        <v>83</v>
      </c>
      <c r="I37" s="301">
        <f t="shared" si="9"/>
        <v>0.95</v>
      </c>
      <c r="J37" s="603"/>
      <c r="K37" s="134"/>
    </row>
    <row r="38" spans="1:11" x14ac:dyDescent="0.2">
      <c r="A38" s="593"/>
      <c r="B38" s="600"/>
      <c r="C38" s="285">
        <v>10</v>
      </c>
      <c r="D38" s="286">
        <v>11</v>
      </c>
      <c r="E38" s="252">
        <v>1.05</v>
      </c>
      <c r="F38" s="219" t="s">
        <v>101</v>
      </c>
      <c r="G38" s="143" t="s">
        <v>83</v>
      </c>
      <c r="H38" s="146" t="s">
        <v>83</v>
      </c>
      <c r="I38" s="301">
        <f t="shared" si="9"/>
        <v>1.05</v>
      </c>
      <c r="J38" s="603"/>
      <c r="K38" s="134"/>
    </row>
    <row r="39" spans="1:11" x14ac:dyDescent="0.2">
      <c r="A39" s="593"/>
      <c r="B39" s="600"/>
      <c r="C39" s="295">
        <v>11</v>
      </c>
      <c r="D39" s="296">
        <v>12</v>
      </c>
      <c r="E39" s="254">
        <v>1.1499999999999999</v>
      </c>
      <c r="F39" s="219" t="s">
        <v>101</v>
      </c>
      <c r="G39" s="143" t="s">
        <v>83</v>
      </c>
      <c r="H39" s="265" t="s">
        <v>83</v>
      </c>
      <c r="I39" s="301">
        <f t="shared" si="9"/>
        <v>1.1499999999999999</v>
      </c>
      <c r="J39" s="603"/>
      <c r="K39" s="134"/>
    </row>
    <row r="40" spans="1:11" x14ac:dyDescent="0.2">
      <c r="A40" s="593"/>
      <c r="B40" s="600"/>
      <c r="C40" s="295">
        <v>12</v>
      </c>
      <c r="D40" s="296">
        <v>13</v>
      </c>
      <c r="E40" s="252">
        <v>1.25</v>
      </c>
      <c r="F40" s="219" t="s">
        <v>101</v>
      </c>
      <c r="G40" s="143" t="s">
        <v>83</v>
      </c>
      <c r="H40" s="146" t="s">
        <v>83</v>
      </c>
      <c r="I40" s="301">
        <f t="shared" si="9"/>
        <v>1.25</v>
      </c>
      <c r="J40" s="603"/>
      <c r="K40" s="134"/>
    </row>
    <row r="41" spans="1:11" x14ac:dyDescent="0.2">
      <c r="A41" s="593"/>
      <c r="B41" s="600"/>
      <c r="C41" s="295">
        <v>13</v>
      </c>
      <c r="D41" s="296">
        <v>15</v>
      </c>
      <c r="E41" s="252">
        <v>1.35</v>
      </c>
      <c r="F41" s="219" t="s">
        <v>101</v>
      </c>
      <c r="G41" s="143" t="s">
        <v>83</v>
      </c>
      <c r="H41" s="146" t="s">
        <v>83</v>
      </c>
      <c r="I41" s="301">
        <f t="shared" si="9"/>
        <v>1.35</v>
      </c>
      <c r="J41" s="603"/>
      <c r="K41" s="134"/>
    </row>
    <row r="42" spans="1:11" x14ac:dyDescent="0.2">
      <c r="A42" s="593"/>
      <c r="B42" s="600"/>
      <c r="C42" s="295">
        <v>15</v>
      </c>
      <c r="D42" s="296">
        <v>16</v>
      </c>
      <c r="E42" s="143">
        <v>1.45</v>
      </c>
      <c r="F42" s="144" t="s">
        <v>101</v>
      </c>
      <c r="G42" s="143" t="s">
        <v>83</v>
      </c>
      <c r="H42" s="146" t="s">
        <v>83</v>
      </c>
      <c r="I42" s="301">
        <f t="shared" si="9"/>
        <v>1.45</v>
      </c>
      <c r="J42" s="603"/>
      <c r="K42" s="134"/>
    </row>
    <row r="43" spans="1:11" x14ac:dyDescent="0.2">
      <c r="A43" s="593"/>
      <c r="B43" s="600"/>
      <c r="C43" s="299">
        <v>16</v>
      </c>
      <c r="D43" s="300">
        <v>18</v>
      </c>
      <c r="E43" s="252">
        <v>1.55</v>
      </c>
      <c r="F43" s="144" t="s">
        <v>101</v>
      </c>
      <c r="G43" s="143" t="s">
        <v>83</v>
      </c>
      <c r="H43" s="146" t="s">
        <v>83</v>
      </c>
      <c r="I43" s="301">
        <f t="shared" si="9"/>
        <v>1.55</v>
      </c>
      <c r="J43" s="603"/>
      <c r="K43" s="134"/>
    </row>
    <row r="44" spans="1:11" ht="12.5" thickBot="1" x14ac:dyDescent="0.25">
      <c r="A44" s="594"/>
      <c r="B44" s="601"/>
      <c r="C44" s="311">
        <v>18</v>
      </c>
      <c r="D44" s="309">
        <v>25</v>
      </c>
      <c r="E44" s="162">
        <v>1.6</v>
      </c>
      <c r="F44" s="292" t="s">
        <v>101</v>
      </c>
      <c r="G44" s="119" t="s">
        <v>83</v>
      </c>
      <c r="H44" s="212" t="s">
        <v>83</v>
      </c>
      <c r="I44" s="310">
        <f t="shared" si="9"/>
        <v>1.6</v>
      </c>
      <c r="J44" s="604"/>
      <c r="K44" s="134"/>
    </row>
    <row r="45" spans="1:11" x14ac:dyDescent="0.2">
      <c r="A45" s="592" t="s">
        <v>66</v>
      </c>
      <c r="B45" s="595" t="s">
        <v>250</v>
      </c>
      <c r="C45" s="333"/>
      <c r="D45" s="334">
        <v>7</v>
      </c>
      <c r="E45" s="129">
        <v>0.75</v>
      </c>
      <c r="F45" s="130">
        <v>0.6</v>
      </c>
      <c r="G45" s="282">
        <f t="shared" ref="G45:G54" si="10">E45-F45</f>
        <v>0.15000000000000002</v>
      </c>
      <c r="H45" s="283">
        <f t="shared" ref="H45:H54" si="11">G45/2</f>
        <v>7.5000000000000011E-2</v>
      </c>
      <c r="I45" s="284">
        <f t="shared" ref="I45:I54" si="12">E45-F45-G45</f>
        <v>0</v>
      </c>
      <c r="J45" s="133">
        <f t="shared" ref="J45:J54" si="13">E45</f>
        <v>0.75</v>
      </c>
      <c r="K45" s="134"/>
    </row>
    <row r="46" spans="1:11" x14ac:dyDescent="0.2">
      <c r="A46" s="593"/>
      <c r="B46" s="596"/>
      <c r="C46" s="335">
        <v>7</v>
      </c>
      <c r="D46" s="336">
        <v>8</v>
      </c>
      <c r="E46" s="143">
        <v>0.85</v>
      </c>
      <c r="F46" s="144">
        <v>0.68</v>
      </c>
      <c r="G46" s="287">
        <f t="shared" si="10"/>
        <v>0.16999999999999993</v>
      </c>
      <c r="H46" s="290">
        <f t="shared" si="11"/>
        <v>8.4999999999999964E-2</v>
      </c>
      <c r="I46" s="291">
        <f t="shared" si="12"/>
        <v>0</v>
      </c>
      <c r="J46" s="147">
        <f t="shared" si="13"/>
        <v>0.85</v>
      </c>
      <c r="K46" s="134"/>
    </row>
    <row r="47" spans="1:11" x14ac:dyDescent="0.2">
      <c r="A47" s="593"/>
      <c r="B47" s="596"/>
      <c r="C47" s="335">
        <v>8</v>
      </c>
      <c r="D47" s="336">
        <v>9</v>
      </c>
      <c r="E47" s="143">
        <v>0.95</v>
      </c>
      <c r="F47" s="144">
        <v>0.76</v>
      </c>
      <c r="G47" s="287">
        <f t="shared" si="10"/>
        <v>0.18999999999999995</v>
      </c>
      <c r="H47" s="290">
        <f t="shared" si="11"/>
        <v>9.4999999999999973E-2</v>
      </c>
      <c r="I47" s="291">
        <f t="shared" si="12"/>
        <v>0</v>
      </c>
      <c r="J47" s="147">
        <f t="shared" si="13"/>
        <v>0.95</v>
      </c>
      <c r="K47" s="134"/>
    </row>
    <row r="48" spans="1:11" x14ac:dyDescent="0.2">
      <c r="A48" s="593"/>
      <c r="B48" s="596"/>
      <c r="C48" s="335">
        <v>9</v>
      </c>
      <c r="D48" s="336">
        <v>10</v>
      </c>
      <c r="E48" s="252">
        <v>1.05</v>
      </c>
      <c r="F48" s="292">
        <v>0.84</v>
      </c>
      <c r="G48" s="293">
        <f t="shared" si="10"/>
        <v>0.21000000000000008</v>
      </c>
      <c r="H48" s="290">
        <f t="shared" si="11"/>
        <v>0.10500000000000004</v>
      </c>
      <c r="I48" s="294">
        <f t="shared" si="12"/>
        <v>0</v>
      </c>
      <c r="J48" s="222">
        <f t="shared" si="13"/>
        <v>1.05</v>
      </c>
      <c r="K48" s="134"/>
    </row>
    <row r="49" spans="1:11" x14ac:dyDescent="0.2">
      <c r="A49" s="593"/>
      <c r="B49" s="596"/>
      <c r="C49" s="337">
        <v>10</v>
      </c>
      <c r="D49" s="338">
        <v>12</v>
      </c>
      <c r="E49" s="254">
        <v>1.1499999999999999</v>
      </c>
      <c r="F49" s="219">
        <v>0.92</v>
      </c>
      <c r="G49" s="293">
        <f t="shared" si="10"/>
        <v>0.22999999999999987</v>
      </c>
      <c r="H49" s="290">
        <f t="shared" si="11"/>
        <v>0.11499999999999994</v>
      </c>
      <c r="I49" s="294">
        <f t="shared" si="12"/>
        <v>0</v>
      </c>
      <c r="J49" s="222">
        <f t="shared" si="13"/>
        <v>1.1499999999999999</v>
      </c>
      <c r="K49" s="134"/>
    </row>
    <row r="50" spans="1:11" x14ac:dyDescent="0.2">
      <c r="A50" s="593"/>
      <c r="B50" s="597"/>
      <c r="C50" s="337">
        <v>12</v>
      </c>
      <c r="D50" s="338">
        <v>13</v>
      </c>
      <c r="E50" s="252">
        <v>1.25</v>
      </c>
      <c r="F50" s="219">
        <v>1</v>
      </c>
      <c r="G50" s="293">
        <f t="shared" si="10"/>
        <v>0.25</v>
      </c>
      <c r="H50" s="297">
        <f t="shared" si="11"/>
        <v>0.125</v>
      </c>
      <c r="I50" s="298">
        <f t="shared" si="12"/>
        <v>0</v>
      </c>
      <c r="J50" s="147">
        <f t="shared" si="13"/>
        <v>1.25</v>
      </c>
      <c r="K50" s="134"/>
    </row>
    <row r="51" spans="1:11" x14ac:dyDescent="0.2">
      <c r="A51" s="593"/>
      <c r="B51" s="597"/>
      <c r="C51" s="337">
        <v>13</v>
      </c>
      <c r="D51" s="338">
        <v>15</v>
      </c>
      <c r="E51" s="252">
        <v>1.35</v>
      </c>
      <c r="F51" s="144">
        <v>1.08</v>
      </c>
      <c r="G51" s="293">
        <f t="shared" si="10"/>
        <v>0.27</v>
      </c>
      <c r="H51" s="290">
        <f t="shared" si="11"/>
        <v>0.13500000000000001</v>
      </c>
      <c r="I51" s="291">
        <f t="shared" si="12"/>
        <v>0</v>
      </c>
      <c r="J51" s="147">
        <f t="shared" si="13"/>
        <v>1.35</v>
      </c>
      <c r="K51" s="134"/>
    </row>
    <row r="52" spans="1:11" x14ac:dyDescent="0.2">
      <c r="A52" s="593"/>
      <c r="B52" s="597"/>
      <c r="C52" s="337">
        <v>15</v>
      </c>
      <c r="D52" s="338">
        <v>16</v>
      </c>
      <c r="E52" s="143">
        <v>1.45</v>
      </c>
      <c r="F52" s="144">
        <v>1.1599999999999999</v>
      </c>
      <c r="G52" s="293">
        <f t="shared" si="10"/>
        <v>0.29000000000000004</v>
      </c>
      <c r="H52" s="290">
        <f t="shared" si="11"/>
        <v>0.14500000000000002</v>
      </c>
      <c r="I52" s="289">
        <f t="shared" si="12"/>
        <v>0</v>
      </c>
      <c r="J52" s="256">
        <f t="shared" si="13"/>
        <v>1.45</v>
      </c>
      <c r="K52" s="134"/>
    </row>
    <row r="53" spans="1:11" x14ac:dyDescent="0.2">
      <c r="A53" s="593"/>
      <c r="B53" s="597"/>
      <c r="C53" s="339">
        <v>16</v>
      </c>
      <c r="D53" s="340">
        <v>18</v>
      </c>
      <c r="E53" s="252">
        <v>1.55</v>
      </c>
      <c r="F53" s="144">
        <v>1.24</v>
      </c>
      <c r="G53" s="293">
        <f t="shared" si="10"/>
        <v>0.31000000000000005</v>
      </c>
      <c r="H53" s="290">
        <f t="shared" si="11"/>
        <v>0.15500000000000003</v>
      </c>
      <c r="I53" s="301">
        <f t="shared" si="12"/>
        <v>0</v>
      </c>
      <c r="J53" s="222">
        <f t="shared" si="13"/>
        <v>1.55</v>
      </c>
      <c r="K53" s="134"/>
    </row>
    <row r="54" spans="1:11" ht="12" customHeight="1" x14ac:dyDescent="0.2">
      <c r="A54" s="593"/>
      <c r="B54" s="598"/>
      <c r="C54" s="339">
        <v>18</v>
      </c>
      <c r="D54" s="345">
        <v>25</v>
      </c>
      <c r="E54" s="218">
        <v>1.6</v>
      </c>
      <c r="F54" s="153">
        <v>1.28</v>
      </c>
      <c r="G54" s="303">
        <f t="shared" si="10"/>
        <v>0.32000000000000006</v>
      </c>
      <c r="H54" s="304">
        <f t="shared" si="11"/>
        <v>0.16000000000000003</v>
      </c>
      <c r="I54" s="305">
        <f t="shared" si="12"/>
        <v>0</v>
      </c>
      <c r="J54" s="156">
        <f t="shared" si="13"/>
        <v>1.6</v>
      </c>
      <c r="K54" s="134"/>
    </row>
    <row r="55" spans="1:11" x14ac:dyDescent="0.2">
      <c r="A55" s="593"/>
      <c r="B55" s="599" t="s">
        <v>119</v>
      </c>
      <c r="C55" s="341"/>
      <c r="D55" s="336">
        <v>7</v>
      </c>
      <c r="E55" s="191">
        <v>0.75</v>
      </c>
      <c r="F55" s="292" t="s">
        <v>101</v>
      </c>
      <c r="G55" s="191" t="s">
        <v>83</v>
      </c>
      <c r="H55" s="234" t="s">
        <v>83</v>
      </c>
      <c r="I55" s="307">
        <f t="shared" ref="I55:I64" si="14">E55</f>
        <v>0.75</v>
      </c>
      <c r="J55" s="602" t="s">
        <v>90</v>
      </c>
      <c r="K55" s="134"/>
    </row>
    <row r="56" spans="1:11" x14ac:dyDescent="0.2">
      <c r="A56" s="593"/>
      <c r="B56" s="600"/>
      <c r="C56" s="335">
        <v>7</v>
      </c>
      <c r="D56" s="336">
        <v>8</v>
      </c>
      <c r="E56" s="143">
        <v>0.85</v>
      </c>
      <c r="F56" s="219" t="s">
        <v>101</v>
      </c>
      <c r="G56" s="143" t="s">
        <v>83</v>
      </c>
      <c r="H56" s="146" t="s">
        <v>83</v>
      </c>
      <c r="I56" s="301">
        <f t="shared" si="14"/>
        <v>0.85</v>
      </c>
      <c r="J56" s="603"/>
      <c r="K56" s="134"/>
    </row>
    <row r="57" spans="1:11" x14ac:dyDescent="0.2">
      <c r="A57" s="593"/>
      <c r="B57" s="600"/>
      <c r="C57" s="335">
        <v>8</v>
      </c>
      <c r="D57" s="336">
        <v>9</v>
      </c>
      <c r="E57" s="143">
        <v>0.95</v>
      </c>
      <c r="F57" s="219" t="s">
        <v>101</v>
      </c>
      <c r="G57" s="245" t="s">
        <v>83</v>
      </c>
      <c r="H57" s="146" t="s">
        <v>83</v>
      </c>
      <c r="I57" s="301">
        <f t="shared" si="14"/>
        <v>0.95</v>
      </c>
      <c r="J57" s="603"/>
      <c r="K57" s="134"/>
    </row>
    <row r="58" spans="1:11" x14ac:dyDescent="0.2">
      <c r="A58" s="593"/>
      <c r="B58" s="600"/>
      <c r="C58" s="335">
        <v>9</v>
      </c>
      <c r="D58" s="336">
        <v>10</v>
      </c>
      <c r="E58" s="252">
        <v>1.05</v>
      </c>
      <c r="F58" s="219" t="s">
        <v>101</v>
      </c>
      <c r="G58" s="143" t="s">
        <v>83</v>
      </c>
      <c r="H58" s="146" t="s">
        <v>83</v>
      </c>
      <c r="I58" s="301">
        <f t="shared" si="14"/>
        <v>1.05</v>
      </c>
      <c r="J58" s="603"/>
      <c r="K58" s="134"/>
    </row>
    <row r="59" spans="1:11" x14ac:dyDescent="0.2">
      <c r="A59" s="593"/>
      <c r="B59" s="600"/>
      <c r="C59" s="337">
        <v>10</v>
      </c>
      <c r="D59" s="338">
        <v>12</v>
      </c>
      <c r="E59" s="254">
        <v>1.1499999999999999</v>
      </c>
      <c r="F59" s="219" t="s">
        <v>101</v>
      </c>
      <c r="G59" s="143" t="s">
        <v>83</v>
      </c>
      <c r="H59" s="265" t="s">
        <v>83</v>
      </c>
      <c r="I59" s="301">
        <f t="shared" si="14"/>
        <v>1.1499999999999999</v>
      </c>
      <c r="J59" s="603"/>
      <c r="K59" s="134"/>
    </row>
    <row r="60" spans="1:11" x14ac:dyDescent="0.2">
      <c r="A60" s="593"/>
      <c r="B60" s="600"/>
      <c r="C60" s="337">
        <v>12</v>
      </c>
      <c r="D60" s="338">
        <v>13</v>
      </c>
      <c r="E60" s="252">
        <v>1.25</v>
      </c>
      <c r="F60" s="219" t="s">
        <v>101</v>
      </c>
      <c r="G60" s="143" t="s">
        <v>83</v>
      </c>
      <c r="H60" s="146" t="s">
        <v>83</v>
      </c>
      <c r="I60" s="301">
        <f t="shared" si="14"/>
        <v>1.25</v>
      </c>
      <c r="J60" s="603"/>
      <c r="K60" s="134"/>
    </row>
    <row r="61" spans="1:11" x14ac:dyDescent="0.2">
      <c r="A61" s="593"/>
      <c r="B61" s="600"/>
      <c r="C61" s="337">
        <v>13</v>
      </c>
      <c r="D61" s="338">
        <v>15</v>
      </c>
      <c r="E61" s="252">
        <v>1.35</v>
      </c>
      <c r="F61" s="219" t="s">
        <v>101</v>
      </c>
      <c r="G61" s="143" t="s">
        <v>83</v>
      </c>
      <c r="H61" s="146" t="s">
        <v>83</v>
      </c>
      <c r="I61" s="301">
        <f t="shared" si="14"/>
        <v>1.35</v>
      </c>
      <c r="J61" s="603"/>
      <c r="K61" s="134"/>
    </row>
    <row r="62" spans="1:11" x14ac:dyDescent="0.2">
      <c r="A62" s="593"/>
      <c r="B62" s="600"/>
      <c r="C62" s="337">
        <v>15</v>
      </c>
      <c r="D62" s="338">
        <v>16</v>
      </c>
      <c r="E62" s="143">
        <v>1.45</v>
      </c>
      <c r="F62" s="144" t="s">
        <v>101</v>
      </c>
      <c r="G62" s="143" t="s">
        <v>83</v>
      </c>
      <c r="H62" s="146" t="s">
        <v>83</v>
      </c>
      <c r="I62" s="301">
        <f t="shared" si="14"/>
        <v>1.45</v>
      </c>
      <c r="J62" s="603"/>
      <c r="K62" s="134"/>
    </row>
    <row r="63" spans="1:11" x14ac:dyDescent="0.2">
      <c r="A63" s="593"/>
      <c r="B63" s="600"/>
      <c r="C63" s="339">
        <v>16</v>
      </c>
      <c r="D63" s="340">
        <v>18</v>
      </c>
      <c r="E63" s="252">
        <v>1.55</v>
      </c>
      <c r="F63" s="143" t="s">
        <v>101</v>
      </c>
      <c r="G63" s="143" t="s">
        <v>83</v>
      </c>
      <c r="H63" s="146" t="s">
        <v>83</v>
      </c>
      <c r="I63" s="301">
        <f t="shared" si="14"/>
        <v>1.55</v>
      </c>
      <c r="J63" s="603"/>
      <c r="K63" s="134"/>
    </row>
    <row r="64" spans="1:11" ht="12.5" thickBot="1" x14ac:dyDescent="0.25">
      <c r="A64" s="594"/>
      <c r="B64" s="601"/>
      <c r="C64" s="343">
        <v>18</v>
      </c>
      <c r="D64" s="344">
        <v>25</v>
      </c>
      <c r="E64" s="162">
        <v>1.6</v>
      </c>
      <c r="F64" s="119" t="s">
        <v>101</v>
      </c>
      <c r="G64" s="119" t="s">
        <v>83</v>
      </c>
      <c r="H64" s="212" t="s">
        <v>83</v>
      </c>
      <c r="I64" s="310">
        <f t="shared" si="14"/>
        <v>1.6</v>
      </c>
      <c r="J64" s="604"/>
      <c r="K64" s="134"/>
    </row>
    <row r="65" spans="1:11" x14ac:dyDescent="0.2">
      <c r="A65" s="320"/>
      <c r="B65" s="321"/>
      <c r="C65" s="322"/>
      <c r="D65" s="323"/>
      <c r="E65" s="254"/>
      <c r="F65" s="254"/>
      <c r="G65" s="254"/>
      <c r="H65" s="237"/>
      <c r="I65" s="324"/>
      <c r="J65" s="325"/>
      <c r="K65" s="134"/>
    </row>
    <row r="66" spans="1:11" s="276" customFormat="1" ht="9.5" x14ac:dyDescent="0.2">
      <c r="A66" s="605" t="s">
        <v>35</v>
      </c>
      <c r="B66" s="605"/>
      <c r="C66" s="605"/>
      <c r="D66" s="326"/>
      <c r="E66" s="327"/>
      <c r="F66" s="328"/>
      <c r="G66" s="328"/>
      <c r="H66" s="329"/>
      <c r="I66" s="329"/>
      <c r="J66" s="330"/>
      <c r="K66" s="331"/>
    </row>
    <row r="67" spans="1:11" s="276" customFormat="1" ht="22.5" customHeight="1" x14ac:dyDescent="0.2">
      <c r="A67" s="606" t="s">
        <v>238</v>
      </c>
      <c r="B67" s="589"/>
      <c r="C67" s="589"/>
      <c r="D67" s="589"/>
      <c r="E67" s="589"/>
      <c r="F67" s="589"/>
      <c r="G67" s="589"/>
      <c r="H67" s="589"/>
      <c r="I67" s="589"/>
      <c r="J67" s="589"/>
      <c r="K67" s="326"/>
    </row>
    <row r="68" spans="1:11" s="276" customFormat="1" ht="13.5" customHeight="1" x14ac:dyDescent="0.2">
      <c r="A68" s="589" t="s">
        <v>56</v>
      </c>
      <c r="B68" s="589"/>
      <c r="C68" s="589"/>
      <c r="D68" s="589"/>
      <c r="E68" s="589"/>
      <c r="F68" s="589"/>
      <c r="G68" s="589"/>
      <c r="H68" s="589"/>
      <c r="I68" s="589"/>
      <c r="J68" s="589"/>
      <c r="K68" s="326"/>
    </row>
    <row r="69" spans="1:11" ht="12" customHeight="1" x14ac:dyDescent="0.2">
      <c r="A69" s="589" t="s">
        <v>25</v>
      </c>
      <c r="B69" s="590"/>
      <c r="C69" s="590"/>
      <c r="D69" s="590"/>
      <c r="E69" s="590"/>
      <c r="F69" s="590"/>
      <c r="G69" s="590"/>
      <c r="H69" s="590"/>
      <c r="I69" s="590"/>
      <c r="J69" s="590"/>
    </row>
    <row r="70" spans="1:11" ht="14.25" customHeight="1" x14ac:dyDescent="0.2">
      <c r="A70" s="100"/>
      <c r="C70" s="100"/>
      <c r="D70" s="100"/>
      <c r="E70" s="100"/>
      <c r="F70" s="100"/>
      <c r="G70" s="100"/>
      <c r="H70" s="100"/>
      <c r="I70" s="100"/>
      <c r="J70" s="100"/>
    </row>
    <row r="71" spans="1:11" ht="4.5" customHeight="1" x14ac:dyDescent="0.2">
      <c r="A71" s="179"/>
      <c r="B71" s="183"/>
      <c r="C71" s="179"/>
      <c r="D71" s="179"/>
      <c r="E71" s="180"/>
      <c r="F71" s="181"/>
      <c r="G71" s="181"/>
      <c r="H71" s="182"/>
      <c r="I71" s="182"/>
      <c r="J71" s="181"/>
      <c r="K71" s="183"/>
    </row>
    <row r="72" spans="1:11" ht="14" x14ac:dyDescent="0.2">
      <c r="A72" s="183"/>
      <c r="B72" s="183"/>
      <c r="C72" s="179"/>
      <c r="D72" s="183"/>
      <c r="E72" s="180"/>
      <c r="F72" s="181"/>
      <c r="G72" s="181"/>
      <c r="H72" s="182"/>
      <c r="I72" s="182"/>
      <c r="J72" s="181"/>
      <c r="K72" s="183"/>
    </row>
    <row r="73" spans="1:11" ht="14" x14ac:dyDescent="0.2">
      <c r="A73" s="591"/>
      <c r="B73" s="591"/>
      <c r="C73" s="591"/>
      <c r="D73" s="591"/>
      <c r="E73" s="591"/>
      <c r="F73" s="591"/>
      <c r="G73" s="591"/>
      <c r="H73" s="591"/>
      <c r="I73" s="591"/>
      <c r="J73" s="591"/>
      <c r="K73" s="591"/>
    </row>
  </sheetData>
  <mergeCells count="26">
    <mergeCell ref="A1:J1"/>
    <mergeCell ref="A2:J2"/>
    <mergeCell ref="A3:B6"/>
    <mergeCell ref="C3:D6"/>
    <mergeCell ref="E3:E4"/>
    <mergeCell ref="F3:F5"/>
    <mergeCell ref="G3:H4"/>
    <mergeCell ref="I3:I5"/>
    <mergeCell ref="J3:J5"/>
    <mergeCell ref="A7:A24"/>
    <mergeCell ref="B7:B15"/>
    <mergeCell ref="B16:B24"/>
    <mergeCell ref="J16:J24"/>
    <mergeCell ref="A25:A44"/>
    <mergeCell ref="B25:B34"/>
    <mergeCell ref="B35:B44"/>
    <mergeCell ref="J35:J44"/>
    <mergeCell ref="A68:J68"/>
    <mergeCell ref="A69:J69"/>
    <mergeCell ref="A73:K73"/>
    <mergeCell ref="A45:A64"/>
    <mergeCell ref="B45:B54"/>
    <mergeCell ref="B55:B64"/>
    <mergeCell ref="J55:J64"/>
    <mergeCell ref="A66:C66"/>
    <mergeCell ref="A67:J67"/>
  </mergeCells>
  <phoneticPr fontId="36"/>
  <pageMargins left="0.73" right="0.19" top="0.57999999999999996" bottom="0.53" header="0.2" footer="0.2"/>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K75"/>
  <sheetViews>
    <sheetView view="pageBreakPreview" zoomScaleNormal="100" zoomScaleSheetLayoutView="100" workbookViewId="0">
      <pane xSplit="2" ySplit="6" topLeftCell="C7" activePane="bottomRight" state="frozen"/>
      <selection pane="topRight"/>
      <selection pane="bottomLeft"/>
      <selection pane="bottomRight" sqref="A1:J1"/>
    </sheetView>
  </sheetViews>
  <sheetFormatPr defaultColWidth="9.09765625" defaultRowHeight="12" x14ac:dyDescent="0.2"/>
  <cols>
    <col min="1" max="1" width="9.3984375" style="99" customWidth="1"/>
    <col min="2" max="2" width="3.09765625" style="100" customWidth="1"/>
    <col min="3" max="3" width="9.296875" style="99" bestFit="1" customWidth="1"/>
    <col min="4" max="4" width="8.09765625" style="99" customWidth="1"/>
    <col min="5" max="5" width="10.09765625" style="101" customWidth="1"/>
    <col min="6" max="7" width="10.09765625" style="102" customWidth="1"/>
    <col min="8" max="8" width="10.09765625" style="103" customWidth="1"/>
    <col min="9" max="9" width="11.69921875" style="103" customWidth="1"/>
    <col min="10" max="10" width="11.69921875" style="102" customWidth="1"/>
    <col min="11" max="11" width="2.69921875" style="100" customWidth="1"/>
    <col min="12" max="12" width="2.69921875" style="100" bestFit="1" customWidth="1"/>
    <col min="13" max="13" width="5.69921875" style="100" customWidth="1"/>
    <col min="14" max="14" width="5.69921875" style="100" bestFit="1" customWidth="1"/>
    <col min="15" max="15" width="2.69921875" style="100" bestFit="1" customWidth="1"/>
    <col min="16" max="16" width="5.69921875" style="100" customWidth="1"/>
    <col min="17" max="17" width="9.09765625" style="100" bestFit="1"/>
    <col min="18" max="16384" width="9.09765625" style="100"/>
  </cols>
  <sheetData>
    <row r="1" spans="1:11" ht="21.75" customHeight="1" x14ac:dyDescent="0.2">
      <c r="A1" s="549" t="s">
        <v>256</v>
      </c>
      <c r="B1" s="549"/>
      <c r="C1" s="549"/>
      <c r="D1" s="549"/>
      <c r="E1" s="549"/>
      <c r="F1" s="549"/>
      <c r="G1" s="549"/>
      <c r="H1" s="549"/>
      <c r="I1" s="549"/>
      <c r="J1" s="549"/>
      <c r="K1" s="106"/>
    </row>
    <row r="2" spans="1:11" ht="12.5" thickBot="1" x14ac:dyDescent="0.25">
      <c r="A2" s="550" t="s">
        <v>130</v>
      </c>
      <c r="B2" s="550"/>
      <c r="C2" s="550"/>
      <c r="D2" s="550"/>
      <c r="E2" s="550"/>
      <c r="F2" s="550"/>
      <c r="G2" s="550"/>
      <c r="H2" s="550"/>
      <c r="I2" s="550"/>
      <c r="J2" s="550"/>
      <c r="K2" s="106"/>
    </row>
    <row r="3" spans="1:11" ht="15" customHeight="1" x14ac:dyDescent="0.2">
      <c r="A3" s="551" t="s">
        <v>213</v>
      </c>
      <c r="B3" s="552"/>
      <c r="C3" s="557" t="s">
        <v>195</v>
      </c>
      <c r="D3" s="558"/>
      <c r="E3" s="607" t="s">
        <v>175</v>
      </c>
      <c r="F3" s="616" t="s">
        <v>111</v>
      </c>
      <c r="G3" s="610" t="s">
        <v>31</v>
      </c>
      <c r="H3" s="568"/>
      <c r="I3" s="612" t="s">
        <v>156</v>
      </c>
      <c r="J3" s="614" t="s">
        <v>17</v>
      </c>
      <c r="K3" s="106"/>
    </row>
    <row r="4" spans="1:11" ht="15" customHeight="1" x14ac:dyDescent="0.2">
      <c r="A4" s="553"/>
      <c r="B4" s="554"/>
      <c r="C4" s="559"/>
      <c r="D4" s="560"/>
      <c r="E4" s="564"/>
      <c r="F4" s="617"/>
      <c r="G4" s="611"/>
      <c r="H4" s="570"/>
      <c r="I4" s="613"/>
      <c r="J4" s="615"/>
      <c r="K4" s="106"/>
    </row>
    <row r="5" spans="1:11" ht="15" customHeight="1" x14ac:dyDescent="0.2">
      <c r="A5" s="553"/>
      <c r="B5" s="554"/>
      <c r="C5" s="559"/>
      <c r="D5" s="560"/>
      <c r="E5" s="111"/>
      <c r="F5" s="617"/>
      <c r="G5" s="277"/>
      <c r="H5" s="116"/>
      <c r="I5" s="613"/>
      <c r="J5" s="615"/>
      <c r="K5" s="106"/>
    </row>
    <row r="6" spans="1:11" ht="12.5" thickBot="1" x14ac:dyDescent="0.25">
      <c r="A6" s="555"/>
      <c r="B6" s="556"/>
      <c r="C6" s="561"/>
      <c r="D6" s="562"/>
      <c r="E6" s="118" t="s">
        <v>91</v>
      </c>
      <c r="F6" s="211" t="s">
        <v>179</v>
      </c>
      <c r="G6" s="211" t="s">
        <v>26</v>
      </c>
      <c r="H6" s="278" t="s">
        <v>169</v>
      </c>
      <c r="I6" s="279" t="s">
        <v>42</v>
      </c>
      <c r="J6" s="124" t="s">
        <v>91</v>
      </c>
      <c r="K6" s="106"/>
    </row>
    <row r="7" spans="1:11" x14ac:dyDescent="0.2">
      <c r="A7" s="592" t="s">
        <v>148</v>
      </c>
      <c r="B7" s="595" t="s">
        <v>58</v>
      </c>
      <c r="C7" s="280"/>
      <c r="D7" s="281">
        <v>7</v>
      </c>
      <c r="E7" s="129">
        <v>0.75</v>
      </c>
      <c r="F7" s="130">
        <v>0.6</v>
      </c>
      <c r="G7" s="282">
        <f t="shared" ref="G7:G16" si="0">E7-F7</f>
        <v>0.15000000000000002</v>
      </c>
      <c r="H7" s="283">
        <f t="shared" ref="H7:H16" si="1">G7/2</f>
        <v>7.5000000000000011E-2</v>
      </c>
      <c r="I7" s="284">
        <f t="shared" ref="I7:I16" si="2">E7-F7-G7</f>
        <v>0</v>
      </c>
      <c r="J7" s="133">
        <f t="shared" ref="J7:J16" si="3">E7</f>
        <v>0.75</v>
      </c>
      <c r="K7" s="134"/>
    </row>
    <row r="8" spans="1:11" x14ac:dyDescent="0.2">
      <c r="A8" s="593"/>
      <c r="B8" s="596"/>
      <c r="C8" s="285">
        <v>7</v>
      </c>
      <c r="D8" s="286">
        <v>8</v>
      </c>
      <c r="E8" s="254">
        <v>0.85</v>
      </c>
      <c r="F8" s="139">
        <v>0.68</v>
      </c>
      <c r="G8" s="287">
        <f t="shared" si="0"/>
        <v>0.16999999999999993</v>
      </c>
      <c r="H8" s="288">
        <f t="shared" si="1"/>
        <v>8.4999999999999964E-2</v>
      </c>
      <c r="I8" s="289">
        <f t="shared" si="2"/>
        <v>0</v>
      </c>
      <c r="J8" s="256">
        <f t="shared" si="3"/>
        <v>0.85</v>
      </c>
      <c r="K8" s="134"/>
    </row>
    <row r="9" spans="1:11" x14ac:dyDescent="0.2">
      <c r="A9" s="593"/>
      <c r="B9" s="596"/>
      <c r="C9" s="285">
        <v>8</v>
      </c>
      <c r="D9" s="286">
        <v>9</v>
      </c>
      <c r="E9" s="143">
        <v>0.95</v>
      </c>
      <c r="F9" s="144">
        <v>0.76</v>
      </c>
      <c r="G9" s="287">
        <f t="shared" si="0"/>
        <v>0.18999999999999995</v>
      </c>
      <c r="H9" s="290">
        <f t="shared" si="1"/>
        <v>9.4999999999999973E-2</v>
      </c>
      <c r="I9" s="291">
        <f t="shared" si="2"/>
        <v>0</v>
      </c>
      <c r="J9" s="147">
        <f t="shared" si="3"/>
        <v>0.95</v>
      </c>
      <c r="K9" s="134"/>
    </row>
    <row r="10" spans="1:11" x14ac:dyDescent="0.2">
      <c r="A10" s="593"/>
      <c r="B10" s="596"/>
      <c r="C10" s="295">
        <v>9</v>
      </c>
      <c r="D10" s="296">
        <v>10</v>
      </c>
      <c r="E10" s="254">
        <v>1.05</v>
      </c>
      <c r="F10" s="219">
        <v>0.84</v>
      </c>
      <c r="G10" s="293">
        <f t="shared" si="0"/>
        <v>0.21000000000000008</v>
      </c>
      <c r="H10" s="290">
        <f t="shared" si="1"/>
        <v>0.10500000000000004</v>
      </c>
      <c r="I10" s="294">
        <f t="shared" si="2"/>
        <v>0</v>
      </c>
      <c r="J10" s="222">
        <f t="shared" si="3"/>
        <v>1.05</v>
      </c>
      <c r="K10" s="134"/>
    </row>
    <row r="11" spans="1:11" x14ac:dyDescent="0.2">
      <c r="A11" s="593"/>
      <c r="B11" s="597"/>
      <c r="C11" s="295">
        <v>10</v>
      </c>
      <c r="D11" s="296">
        <v>12</v>
      </c>
      <c r="E11" s="252">
        <v>1.1499999999999999</v>
      </c>
      <c r="F11" s="219">
        <v>0.92</v>
      </c>
      <c r="G11" s="293">
        <f t="shared" si="0"/>
        <v>0.22999999999999987</v>
      </c>
      <c r="H11" s="297">
        <f t="shared" si="1"/>
        <v>0.11499999999999994</v>
      </c>
      <c r="I11" s="298">
        <f t="shared" si="2"/>
        <v>0</v>
      </c>
      <c r="J11" s="147">
        <f t="shared" si="3"/>
        <v>1.1499999999999999</v>
      </c>
      <c r="K11" s="134"/>
    </row>
    <row r="12" spans="1:11" x14ac:dyDescent="0.2">
      <c r="A12" s="593"/>
      <c r="B12" s="597"/>
      <c r="C12" s="295">
        <v>12</v>
      </c>
      <c r="D12" s="296">
        <v>13</v>
      </c>
      <c r="E12" s="252">
        <v>1.25</v>
      </c>
      <c r="F12" s="144">
        <v>1</v>
      </c>
      <c r="G12" s="293">
        <f t="shared" si="0"/>
        <v>0.25</v>
      </c>
      <c r="H12" s="290">
        <f t="shared" si="1"/>
        <v>0.125</v>
      </c>
      <c r="I12" s="291">
        <f t="shared" si="2"/>
        <v>0</v>
      </c>
      <c r="J12" s="147">
        <f t="shared" si="3"/>
        <v>1.25</v>
      </c>
      <c r="K12" s="134"/>
    </row>
    <row r="13" spans="1:11" x14ac:dyDescent="0.2">
      <c r="A13" s="593"/>
      <c r="B13" s="597"/>
      <c r="C13" s="295">
        <v>13</v>
      </c>
      <c r="D13" s="296">
        <v>14</v>
      </c>
      <c r="E13" s="254">
        <v>1.35</v>
      </c>
      <c r="F13" s="144">
        <v>1.08</v>
      </c>
      <c r="G13" s="293">
        <f t="shared" si="0"/>
        <v>0.27</v>
      </c>
      <c r="H13" s="290">
        <f t="shared" si="1"/>
        <v>0.13500000000000001</v>
      </c>
      <c r="I13" s="289">
        <f t="shared" si="2"/>
        <v>0</v>
      </c>
      <c r="J13" s="256">
        <f t="shared" si="3"/>
        <v>1.35</v>
      </c>
      <c r="K13" s="134"/>
    </row>
    <row r="14" spans="1:11" x14ac:dyDescent="0.2">
      <c r="A14" s="593"/>
      <c r="B14" s="597"/>
      <c r="C14" s="299">
        <v>14</v>
      </c>
      <c r="D14" s="300">
        <v>15</v>
      </c>
      <c r="E14" s="252">
        <v>1.45</v>
      </c>
      <c r="F14" s="144">
        <v>1.1599999999999999</v>
      </c>
      <c r="G14" s="293">
        <f t="shared" si="0"/>
        <v>0.29000000000000004</v>
      </c>
      <c r="H14" s="290">
        <f t="shared" si="1"/>
        <v>0.14500000000000002</v>
      </c>
      <c r="I14" s="301">
        <f t="shared" si="2"/>
        <v>0</v>
      </c>
      <c r="J14" s="222">
        <f t="shared" si="3"/>
        <v>1.45</v>
      </c>
      <c r="K14" s="134"/>
    </row>
    <row r="15" spans="1:11" x14ac:dyDescent="0.2">
      <c r="A15" s="593"/>
      <c r="B15" s="597"/>
      <c r="C15" s="299" t="s">
        <v>211</v>
      </c>
      <c r="D15" s="300" t="s">
        <v>164</v>
      </c>
      <c r="E15" s="269">
        <v>1.55</v>
      </c>
      <c r="F15" s="219">
        <v>1.24</v>
      </c>
      <c r="G15" s="346">
        <f t="shared" si="0"/>
        <v>0.31000000000000005</v>
      </c>
      <c r="H15" s="347">
        <f t="shared" si="1"/>
        <v>0.15500000000000003</v>
      </c>
      <c r="I15" s="348">
        <f t="shared" si="2"/>
        <v>0</v>
      </c>
      <c r="J15" s="222">
        <f t="shared" si="3"/>
        <v>1.55</v>
      </c>
      <c r="K15" s="134"/>
    </row>
    <row r="16" spans="1:11" ht="12" customHeight="1" x14ac:dyDescent="0.2">
      <c r="A16" s="593"/>
      <c r="B16" s="598"/>
      <c r="C16" s="299">
        <v>17</v>
      </c>
      <c r="D16" s="302">
        <v>25</v>
      </c>
      <c r="E16" s="218">
        <v>1.6</v>
      </c>
      <c r="F16" s="153">
        <v>1.28</v>
      </c>
      <c r="G16" s="303">
        <f t="shared" si="0"/>
        <v>0.32000000000000006</v>
      </c>
      <c r="H16" s="304">
        <f t="shared" si="1"/>
        <v>0.16000000000000003</v>
      </c>
      <c r="I16" s="305">
        <f t="shared" si="2"/>
        <v>0</v>
      </c>
      <c r="J16" s="156">
        <f t="shared" si="3"/>
        <v>1.6</v>
      </c>
      <c r="K16" s="134"/>
    </row>
    <row r="17" spans="1:11" x14ac:dyDescent="0.2">
      <c r="A17" s="593"/>
      <c r="B17" s="599" t="s">
        <v>34</v>
      </c>
      <c r="C17" s="306"/>
      <c r="D17" s="286">
        <v>7</v>
      </c>
      <c r="E17" s="191">
        <v>0.75</v>
      </c>
      <c r="F17" s="292" t="s">
        <v>101</v>
      </c>
      <c r="G17" s="191" t="s">
        <v>83</v>
      </c>
      <c r="H17" s="234" t="s">
        <v>83</v>
      </c>
      <c r="I17" s="307">
        <f t="shared" ref="I17:I26" si="4">E17</f>
        <v>0.75</v>
      </c>
      <c r="J17" s="602" t="s">
        <v>90</v>
      </c>
      <c r="K17" s="134"/>
    </row>
    <row r="18" spans="1:11" x14ac:dyDescent="0.2">
      <c r="A18" s="593"/>
      <c r="B18" s="600"/>
      <c r="C18" s="285">
        <v>7</v>
      </c>
      <c r="D18" s="286">
        <v>8</v>
      </c>
      <c r="E18" s="254">
        <v>0.85</v>
      </c>
      <c r="F18" s="144" t="s">
        <v>101</v>
      </c>
      <c r="G18" s="143" t="s">
        <v>83</v>
      </c>
      <c r="H18" s="141" t="s">
        <v>83</v>
      </c>
      <c r="I18" s="308">
        <f t="shared" si="4"/>
        <v>0.85</v>
      </c>
      <c r="J18" s="603"/>
      <c r="K18" s="134"/>
    </row>
    <row r="19" spans="1:11" x14ac:dyDescent="0.2">
      <c r="A19" s="593"/>
      <c r="B19" s="600"/>
      <c r="C19" s="285">
        <v>8</v>
      </c>
      <c r="D19" s="286">
        <v>9</v>
      </c>
      <c r="E19" s="143">
        <v>0.95</v>
      </c>
      <c r="F19" s="219" t="s">
        <v>101</v>
      </c>
      <c r="G19" s="245" t="s">
        <v>83</v>
      </c>
      <c r="H19" s="146" t="s">
        <v>83</v>
      </c>
      <c r="I19" s="301">
        <f t="shared" si="4"/>
        <v>0.95</v>
      </c>
      <c r="J19" s="603"/>
      <c r="K19" s="134"/>
    </row>
    <row r="20" spans="1:11" x14ac:dyDescent="0.2">
      <c r="A20" s="593"/>
      <c r="B20" s="600"/>
      <c r="C20" s="285">
        <v>9</v>
      </c>
      <c r="D20" s="286">
        <v>10</v>
      </c>
      <c r="E20" s="252">
        <v>1.05</v>
      </c>
      <c r="F20" s="219" t="s">
        <v>101</v>
      </c>
      <c r="G20" s="143" t="s">
        <v>83</v>
      </c>
      <c r="H20" s="146" t="s">
        <v>83</v>
      </c>
      <c r="I20" s="301">
        <f t="shared" si="4"/>
        <v>1.05</v>
      </c>
      <c r="J20" s="603"/>
      <c r="K20" s="134"/>
    </row>
    <row r="21" spans="1:11" x14ac:dyDescent="0.2">
      <c r="A21" s="593"/>
      <c r="B21" s="600"/>
      <c r="C21" s="295">
        <v>10</v>
      </c>
      <c r="D21" s="296">
        <v>12</v>
      </c>
      <c r="E21" s="252">
        <v>1.1499999999999999</v>
      </c>
      <c r="F21" s="219" t="s">
        <v>101</v>
      </c>
      <c r="G21" s="143" t="s">
        <v>83</v>
      </c>
      <c r="H21" s="146" t="s">
        <v>83</v>
      </c>
      <c r="I21" s="301">
        <f t="shared" si="4"/>
        <v>1.1499999999999999</v>
      </c>
      <c r="J21" s="603"/>
      <c r="K21" s="134"/>
    </row>
    <row r="22" spans="1:11" x14ac:dyDescent="0.2">
      <c r="A22" s="593"/>
      <c r="B22" s="600"/>
      <c r="C22" s="295">
        <v>12</v>
      </c>
      <c r="D22" s="296">
        <v>13</v>
      </c>
      <c r="E22" s="252">
        <v>1.25</v>
      </c>
      <c r="F22" s="219" t="s">
        <v>101</v>
      </c>
      <c r="G22" s="143" t="s">
        <v>83</v>
      </c>
      <c r="H22" s="146" t="s">
        <v>83</v>
      </c>
      <c r="I22" s="301">
        <f t="shared" si="4"/>
        <v>1.25</v>
      </c>
      <c r="J22" s="603"/>
      <c r="K22" s="134"/>
    </row>
    <row r="23" spans="1:11" x14ac:dyDescent="0.2">
      <c r="A23" s="593"/>
      <c r="B23" s="600"/>
      <c r="C23" s="295">
        <v>13</v>
      </c>
      <c r="D23" s="296">
        <v>14</v>
      </c>
      <c r="E23" s="254">
        <v>1.35</v>
      </c>
      <c r="F23" s="219" t="s">
        <v>101</v>
      </c>
      <c r="G23" s="143" t="s">
        <v>83</v>
      </c>
      <c r="H23" s="265" t="s">
        <v>83</v>
      </c>
      <c r="I23" s="301">
        <f t="shared" si="4"/>
        <v>1.35</v>
      </c>
      <c r="J23" s="603"/>
      <c r="K23" s="134"/>
    </row>
    <row r="24" spans="1:11" x14ac:dyDescent="0.2">
      <c r="A24" s="593"/>
      <c r="B24" s="600"/>
      <c r="C24" s="299">
        <v>14</v>
      </c>
      <c r="D24" s="300">
        <v>15</v>
      </c>
      <c r="E24" s="252">
        <v>1.45</v>
      </c>
      <c r="F24" s="144" t="s">
        <v>101</v>
      </c>
      <c r="G24" s="143" t="s">
        <v>83</v>
      </c>
      <c r="H24" s="146" t="s">
        <v>83</v>
      </c>
      <c r="I24" s="301">
        <f t="shared" si="4"/>
        <v>1.45</v>
      </c>
      <c r="J24" s="603"/>
      <c r="K24" s="134"/>
    </row>
    <row r="25" spans="1:11" x14ac:dyDescent="0.2">
      <c r="A25" s="593"/>
      <c r="B25" s="600"/>
      <c r="C25" s="299" t="s">
        <v>211</v>
      </c>
      <c r="D25" s="300" t="s">
        <v>164</v>
      </c>
      <c r="E25" s="269">
        <v>1.55</v>
      </c>
      <c r="F25" s="292" t="s">
        <v>83</v>
      </c>
      <c r="G25" s="245" t="s">
        <v>83</v>
      </c>
      <c r="H25" s="265" t="s">
        <v>83</v>
      </c>
      <c r="I25" s="348">
        <f t="shared" si="4"/>
        <v>1.55</v>
      </c>
      <c r="J25" s="603"/>
      <c r="K25" s="134"/>
    </row>
    <row r="26" spans="1:11" ht="12.5" thickBot="1" x14ac:dyDescent="0.25">
      <c r="A26" s="594"/>
      <c r="B26" s="601"/>
      <c r="C26" s="299">
        <v>17</v>
      </c>
      <c r="D26" s="309">
        <v>25</v>
      </c>
      <c r="E26" s="218">
        <v>1.6</v>
      </c>
      <c r="F26" s="292" t="s">
        <v>101</v>
      </c>
      <c r="G26" s="119" t="s">
        <v>83</v>
      </c>
      <c r="H26" s="212" t="s">
        <v>83</v>
      </c>
      <c r="I26" s="310">
        <f t="shared" si="4"/>
        <v>1.6</v>
      </c>
      <c r="J26" s="604"/>
      <c r="K26" s="134"/>
    </row>
    <row r="27" spans="1:11" x14ac:dyDescent="0.2">
      <c r="A27" s="592" t="s">
        <v>141</v>
      </c>
      <c r="B27" s="595" t="s">
        <v>58</v>
      </c>
      <c r="C27" s="280"/>
      <c r="D27" s="281">
        <v>7</v>
      </c>
      <c r="E27" s="129">
        <v>0.65</v>
      </c>
      <c r="F27" s="130">
        <v>0.52</v>
      </c>
      <c r="G27" s="282">
        <f t="shared" ref="G27:G32" si="5">E27-F27</f>
        <v>0.13</v>
      </c>
      <c r="H27" s="283">
        <f t="shared" ref="H27:H32" si="6">G27/2</f>
        <v>6.5000000000000002E-2</v>
      </c>
      <c r="I27" s="284">
        <f t="shared" ref="I27:I32" si="7">E27-F27-G27</f>
        <v>0</v>
      </c>
      <c r="J27" s="133">
        <f t="shared" ref="J27:J32" si="8">E27</f>
        <v>0.65</v>
      </c>
      <c r="K27" s="134"/>
    </row>
    <row r="28" spans="1:11" x14ac:dyDescent="0.2">
      <c r="A28" s="593"/>
      <c r="B28" s="596"/>
      <c r="C28" s="285">
        <v>7</v>
      </c>
      <c r="D28" s="286">
        <v>8</v>
      </c>
      <c r="E28" s="254">
        <v>0.75</v>
      </c>
      <c r="F28" s="139">
        <v>0.6</v>
      </c>
      <c r="G28" s="287">
        <f t="shared" si="5"/>
        <v>0.15000000000000002</v>
      </c>
      <c r="H28" s="288">
        <f t="shared" si="6"/>
        <v>7.5000000000000011E-2</v>
      </c>
      <c r="I28" s="289">
        <f t="shared" si="7"/>
        <v>0</v>
      </c>
      <c r="J28" s="256">
        <f t="shared" si="8"/>
        <v>0.75</v>
      </c>
      <c r="K28" s="134"/>
    </row>
    <row r="29" spans="1:11" x14ac:dyDescent="0.2">
      <c r="A29" s="593"/>
      <c r="B29" s="596"/>
      <c r="C29" s="285">
        <v>8</v>
      </c>
      <c r="D29" s="286">
        <v>10</v>
      </c>
      <c r="E29" s="143">
        <v>0.85</v>
      </c>
      <c r="F29" s="144">
        <v>0.68</v>
      </c>
      <c r="G29" s="287">
        <f t="shared" si="5"/>
        <v>0.16999999999999993</v>
      </c>
      <c r="H29" s="290">
        <f t="shared" si="6"/>
        <v>8.4999999999999964E-2</v>
      </c>
      <c r="I29" s="291">
        <f t="shared" si="7"/>
        <v>0</v>
      </c>
      <c r="J29" s="147">
        <f t="shared" si="8"/>
        <v>0.85</v>
      </c>
      <c r="K29" s="134"/>
    </row>
    <row r="30" spans="1:11" x14ac:dyDescent="0.2">
      <c r="A30" s="593"/>
      <c r="B30" s="596"/>
      <c r="C30" s="295">
        <v>10</v>
      </c>
      <c r="D30" s="296">
        <v>11</v>
      </c>
      <c r="E30" s="254">
        <v>0.95</v>
      </c>
      <c r="F30" s="219">
        <v>0.76</v>
      </c>
      <c r="G30" s="293">
        <f t="shared" si="5"/>
        <v>0.18999999999999995</v>
      </c>
      <c r="H30" s="290">
        <f t="shared" si="6"/>
        <v>9.4999999999999973E-2</v>
      </c>
      <c r="I30" s="294">
        <f t="shared" si="7"/>
        <v>0</v>
      </c>
      <c r="J30" s="222">
        <f t="shared" si="8"/>
        <v>0.95</v>
      </c>
      <c r="K30" s="134"/>
    </row>
    <row r="31" spans="1:11" x14ac:dyDescent="0.2">
      <c r="A31" s="593"/>
      <c r="B31" s="597"/>
      <c r="C31" s="295">
        <v>11</v>
      </c>
      <c r="D31" s="296">
        <v>12</v>
      </c>
      <c r="E31" s="252">
        <v>1.05</v>
      </c>
      <c r="F31" s="219">
        <v>0.84</v>
      </c>
      <c r="G31" s="293">
        <f t="shared" si="5"/>
        <v>0.21000000000000008</v>
      </c>
      <c r="H31" s="297">
        <f t="shared" si="6"/>
        <v>0.10500000000000004</v>
      </c>
      <c r="I31" s="298">
        <f t="shared" si="7"/>
        <v>0</v>
      </c>
      <c r="J31" s="147">
        <f t="shared" si="8"/>
        <v>1.05</v>
      </c>
      <c r="K31" s="134"/>
    </row>
    <row r="32" spans="1:11" x14ac:dyDescent="0.2">
      <c r="A32" s="593"/>
      <c r="B32" s="597"/>
      <c r="C32" s="295">
        <v>12</v>
      </c>
      <c r="D32" s="296">
        <v>13</v>
      </c>
      <c r="E32" s="252">
        <v>1.1499999999999999</v>
      </c>
      <c r="F32" s="144">
        <v>0.92</v>
      </c>
      <c r="G32" s="293">
        <f t="shared" si="5"/>
        <v>0.22999999999999987</v>
      </c>
      <c r="H32" s="290">
        <f t="shared" si="6"/>
        <v>0.11499999999999994</v>
      </c>
      <c r="I32" s="291">
        <f t="shared" si="7"/>
        <v>0</v>
      </c>
      <c r="J32" s="147">
        <f t="shared" si="8"/>
        <v>1.1499999999999999</v>
      </c>
      <c r="K32" s="134"/>
    </row>
    <row r="33" spans="1:11" x14ac:dyDescent="0.2">
      <c r="A33" s="593"/>
      <c r="B33" s="597"/>
      <c r="C33" s="295">
        <v>13</v>
      </c>
      <c r="D33" s="296">
        <v>15</v>
      </c>
      <c r="E33" s="254">
        <v>1.25</v>
      </c>
      <c r="F33" s="144">
        <v>1</v>
      </c>
      <c r="G33" s="293">
        <f>E33-F33</f>
        <v>0.25</v>
      </c>
      <c r="H33" s="290">
        <f>G33/2</f>
        <v>0.125</v>
      </c>
      <c r="I33" s="289">
        <f>E33-F33-G33</f>
        <v>0</v>
      </c>
      <c r="J33" s="256">
        <f>E33</f>
        <v>1.25</v>
      </c>
      <c r="K33" s="134"/>
    </row>
    <row r="34" spans="1:11" x14ac:dyDescent="0.2">
      <c r="A34" s="593"/>
      <c r="B34" s="597"/>
      <c r="C34" s="299">
        <v>15</v>
      </c>
      <c r="D34" s="300">
        <v>16</v>
      </c>
      <c r="E34" s="252">
        <v>1.35</v>
      </c>
      <c r="F34" s="144">
        <v>1.08</v>
      </c>
      <c r="G34" s="293">
        <f>E34-F34</f>
        <v>0.27</v>
      </c>
      <c r="H34" s="290">
        <f>G34/2</f>
        <v>0.13500000000000001</v>
      </c>
      <c r="I34" s="301">
        <f>E34-F34-G34</f>
        <v>0</v>
      </c>
      <c r="J34" s="222">
        <f>E34</f>
        <v>1.35</v>
      </c>
      <c r="K34" s="134"/>
    </row>
    <row r="35" spans="1:11" x14ac:dyDescent="0.2">
      <c r="A35" s="593"/>
      <c r="B35" s="597"/>
      <c r="C35" s="299" t="s">
        <v>16</v>
      </c>
      <c r="D35" s="300" t="s">
        <v>190</v>
      </c>
      <c r="E35" s="269">
        <v>1.45</v>
      </c>
      <c r="F35" s="219">
        <v>1.1599999999999999</v>
      </c>
      <c r="G35" s="346">
        <f>E35-F35</f>
        <v>0.29000000000000004</v>
      </c>
      <c r="H35" s="347">
        <f>G35/2</f>
        <v>0.14500000000000002</v>
      </c>
      <c r="I35" s="348">
        <f>E35-F35-G35</f>
        <v>0</v>
      </c>
      <c r="J35" s="222">
        <f>E35</f>
        <v>1.45</v>
      </c>
      <c r="K35" s="134"/>
    </row>
    <row r="36" spans="1:11" ht="12" customHeight="1" x14ac:dyDescent="0.2">
      <c r="A36" s="593"/>
      <c r="B36" s="598"/>
      <c r="C36" s="299">
        <v>18</v>
      </c>
      <c r="D36" s="302">
        <v>25</v>
      </c>
      <c r="E36" s="218">
        <v>1.5</v>
      </c>
      <c r="F36" s="153">
        <v>1.2</v>
      </c>
      <c r="G36" s="303">
        <f>E36-F36</f>
        <v>0.30000000000000004</v>
      </c>
      <c r="H36" s="304">
        <f>G36/2</f>
        <v>0.15000000000000002</v>
      </c>
      <c r="I36" s="305">
        <f>E36-F36-G36</f>
        <v>0</v>
      </c>
      <c r="J36" s="156">
        <f>E36</f>
        <v>1.5</v>
      </c>
      <c r="K36" s="134"/>
    </row>
    <row r="37" spans="1:11" x14ac:dyDescent="0.2">
      <c r="A37" s="593"/>
      <c r="B37" s="599" t="s">
        <v>34</v>
      </c>
      <c r="C37" s="306"/>
      <c r="D37" s="286">
        <v>7</v>
      </c>
      <c r="E37" s="191">
        <v>0.65</v>
      </c>
      <c r="F37" s="292" t="s">
        <v>101</v>
      </c>
      <c r="G37" s="191" t="s">
        <v>83</v>
      </c>
      <c r="H37" s="234" t="s">
        <v>83</v>
      </c>
      <c r="I37" s="307">
        <f t="shared" ref="I37:I46" si="9">E37</f>
        <v>0.65</v>
      </c>
      <c r="J37" s="602" t="s">
        <v>90</v>
      </c>
      <c r="K37" s="134"/>
    </row>
    <row r="38" spans="1:11" x14ac:dyDescent="0.2">
      <c r="A38" s="593"/>
      <c r="B38" s="600"/>
      <c r="C38" s="285">
        <v>7</v>
      </c>
      <c r="D38" s="286">
        <v>8</v>
      </c>
      <c r="E38" s="254">
        <v>0.75</v>
      </c>
      <c r="F38" s="144" t="s">
        <v>101</v>
      </c>
      <c r="G38" s="143" t="s">
        <v>83</v>
      </c>
      <c r="H38" s="141" t="s">
        <v>83</v>
      </c>
      <c r="I38" s="308">
        <f t="shared" si="9"/>
        <v>0.75</v>
      </c>
      <c r="J38" s="603"/>
      <c r="K38" s="134"/>
    </row>
    <row r="39" spans="1:11" x14ac:dyDescent="0.2">
      <c r="A39" s="593"/>
      <c r="B39" s="600"/>
      <c r="C39" s="285">
        <v>8</v>
      </c>
      <c r="D39" s="286">
        <v>10</v>
      </c>
      <c r="E39" s="143">
        <v>0.85</v>
      </c>
      <c r="F39" s="219" t="s">
        <v>101</v>
      </c>
      <c r="G39" s="245" t="s">
        <v>83</v>
      </c>
      <c r="H39" s="146" t="s">
        <v>83</v>
      </c>
      <c r="I39" s="301">
        <f t="shared" si="9"/>
        <v>0.85</v>
      </c>
      <c r="J39" s="603"/>
      <c r="K39" s="134"/>
    </row>
    <row r="40" spans="1:11" x14ac:dyDescent="0.2">
      <c r="A40" s="593"/>
      <c r="B40" s="600"/>
      <c r="C40" s="285">
        <v>10</v>
      </c>
      <c r="D40" s="286">
        <v>11</v>
      </c>
      <c r="E40" s="252">
        <v>0.95</v>
      </c>
      <c r="F40" s="219" t="s">
        <v>101</v>
      </c>
      <c r="G40" s="143" t="s">
        <v>83</v>
      </c>
      <c r="H40" s="146" t="s">
        <v>83</v>
      </c>
      <c r="I40" s="301">
        <f t="shared" si="9"/>
        <v>0.95</v>
      </c>
      <c r="J40" s="603"/>
      <c r="K40" s="134"/>
    </row>
    <row r="41" spans="1:11" x14ac:dyDescent="0.2">
      <c r="A41" s="593"/>
      <c r="B41" s="600"/>
      <c r="C41" s="295">
        <v>11</v>
      </c>
      <c r="D41" s="296">
        <v>12</v>
      </c>
      <c r="E41" s="252">
        <v>1.05</v>
      </c>
      <c r="F41" s="219" t="s">
        <v>101</v>
      </c>
      <c r="G41" s="143" t="s">
        <v>83</v>
      </c>
      <c r="H41" s="146" t="s">
        <v>83</v>
      </c>
      <c r="I41" s="301">
        <f t="shared" si="9"/>
        <v>1.05</v>
      </c>
      <c r="J41" s="603"/>
      <c r="K41" s="134"/>
    </row>
    <row r="42" spans="1:11" x14ac:dyDescent="0.2">
      <c r="A42" s="593"/>
      <c r="B42" s="600"/>
      <c r="C42" s="295">
        <v>12</v>
      </c>
      <c r="D42" s="296">
        <v>13</v>
      </c>
      <c r="E42" s="252">
        <v>1.1499999999999999</v>
      </c>
      <c r="F42" s="219" t="s">
        <v>101</v>
      </c>
      <c r="G42" s="143" t="s">
        <v>83</v>
      </c>
      <c r="H42" s="146" t="s">
        <v>83</v>
      </c>
      <c r="I42" s="301">
        <f t="shared" si="9"/>
        <v>1.1499999999999999</v>
      </c>
      <c r="J42" s="603"/>
      <c r="K42" s="134"/>
    </row>
    <row r="43" spans="1:11" x14ac:dyDescent="0.2">
      <c r="A43" s="593"/>
      <c r="B43" s="600"/>
      <c r="C43" s="295">
        <v>13</v>
      </c>
      <c r="D43" s="296">
        <v>15</v>
      </c>
      <c r="E43" s="254">
        <v>1.25</v>
      </c>
      <c r="F43" s="219" t="s">
        <v>101</v>
      </c>
      <c r="G43" s="143" t="s">
        <v>83</v>
      </c>
      <c r="H43" s="265" t="s">
        <v>83</v>
      </c>
      <c r="I43" s="301">
        <f t="shared" si="9"/>
        <v>1.25</v>
      </c>
      <c r="J43" s="603"/>
      <c r="K43" s="134"/>
    </row>
    <row r="44" spans="1:11" x14ac:dyDescent="0.2">
      <c r="A44" s="593"/>
      <c r="B44" s="600"/>
      <c r="C44" s="299">
        <v>15</v>
      </c>
      <c r="D44" s="300">
        <v>16</v>
      </c>
      <c r="E44" s="252">
        <v>1.35</v>
      </c>
      <c r="F44" s="144" t="s">
        <v>101</v>
      </c>
      <c r="G44" s="143" t="s">
        <v>83</v>
      </c>
      <c r="H44" s="146" t="s">
        <v>83</v>
      </c>
      <c r="I44" s="301">
        <f t="shared" si="9"/>
        <v>1.35</v>
      </c>
      <c r="J44" s="603"/>
      <c r="K44" s="134"/>
    </row>
    <row r="45" spans="1:11" x14ac:dyDescent="0.2">
      <c r="A45" s="593"/>
      <c r="B45" s="600"/>
      <c r="C45" s="299" t="s">
        <v>16</v>
      </c>
      <c r="D45" s="300" t="s">
        <v>190</v>
      </c>
      <c r="E45" s="269">
        <v>1.45</v>
      </c>
      <c r="F45" s="292" t="s">
        <v>83</v>
      </c>
      <c r="G45" s="245" t="s">
        <v>83</v>
      </c>
      <c r="H45" s="265" t="s">
        <v>83</v>
      </c>
      <c r="I45" s="348">
        <f t="shared" si="9"/>
        <v>1.45</v>
      </c>
      <c r="J45" s="603"/>
      <c r="K45" s="134"/>
    </row>
    <row r="46" spans="1:11" ht="12.5" thickBot="1" x14ac:dyDescent="0.25">
      <c r="A46" s="594"/>
      <c r="B46" s="601"/>
      <c r="C46" s="299">
        <v>18</v>
      </c>
      <c r="D46" s="309">
        <v>25</v>
      </c>
      <c r="E46" s="218">
        <v>1.5</v>
      </c>
      <c r="F46" s="292" t="s">
        <v>101</v>
      </c>
      <c r="G46" s="119" t="s">
        <v>83</v>
      </c>
      <c r="H46" s="212" t="s">
        <v>83</v>
      </c>
      <c r="I46" s="310">
        <f t="shared" si="9"/>
        <v>1.5</v>
      </c>
      <c r="J46" s="604"/>
      <c r="K46" s="134"/>
    </row>
    <row r="47" spans="1:11" x14ac:dyDescent="0.2">
      <c r="A47" s="592" t="s">
        <v>120</v>
      </c>
      <c r="B47" s="595" t="s">
        <v>58</v>
      </c>
      <c r="C47" s="333"/>
      <c r="D47" s="334">
        <v>7</v>
      </c>
      <c r="E47" s="129">
        <v>0.65</v>
      </c>
      <c r="F47" s="130">
        <v>0.52</v>
      </c>
      <c r="G47" s="282">
        <f t="shared" ref="G47:G56" si="10">E47-F47</f>
        <v>0.13</v>
      </c>
      <c r="H47" s="283">
        <f t="shared" ref="H47:H56" si="11">G47/2</f>
        <v>6.5000000000000002E-2</v>
      </c>
      <c r="I47" s="284">
        <f t="shared" ref="I47:I56" si="12">E47-F47-G47</f>
        <v>0</v>
      </c>
      <c r="J47" s="133">
        <f t="shared" ref="J47:J56" si="13">E47</f>
        <v>0.65</v>
      </c>
      <c r="K47" s="134"/>
    </row>
    <row r="48" spans="1:11" x14ac:dyDescent="0.2">
      <c r="A48" s="593"/>
      <c r="B48" s="596"/>
      <c r="C48" s="335">
        <v>7</v>
      </c>
      <c r="D48" s="336">
        <v>8</v>
      </c>
      <c r="E48" s="143">
        <v>0.75</v>
      </c>
      <c r="F48" s="144">
        <v>0.6</v>
      </c>
      <c r="G48" s="287">
        <f t="shared" si="10"/>
        <v>0.15000000000000002</v>
      </c>
      <c r="H48" s="290">
        <f t="shared" si="11"/>
        <v>7.5000000000000011E-2</v>
      </c>
      <c r="I48" s="291">
        <f t="shared" si="12"/>
        <v>0</v>
      </c>
      <c r="J48" s="147">
        <f t="shared" si="13"/>
        <v>0.75</v>
      </c>
      <c r="K48" s="134"/>
    </row>
    <row r="49" spans="1:11" x14ac:dyDescent="0.2">
      <c r="A49" s="593"/>
      <c r="B49" s="596"/>
      <c r="C49" s="335">
        <v>8</v>
      </c>
      <c r="D49" s="336">
        <v>10</v>
      </c>
      <c r="E49" s="143">
        <v>0.85</v>
      </c>
      <c r="F49" s="144">
        <v>0.68</v>
      </c>
      <c r="G49" s="287">
        <f t="shared" si="10"/>
        <v>0.16999999999999993</v>
      </c>
      <c r="H49" s="290">
        <f t="shared" si="11"/>
        <v>8.4999999999999964E-2</v>
      </c>
      <c r="I49" s="291">
        <f t="shared" si="12"/>
        <v>0</v>
      </c>
      <c r="J49" s="147">
        <f t="shared" si="13"/>
        <v>0.85</v>
      </c>
      <c r="K49" s="134"/>
    </row>
    <row r="50" spans="1:11" x14ac:dyDescent="0.2">
      <c r="A50" s="593"/>
      <c r="B50" s="596"/>
      <c r="C50" s="335">
        <v>10</v>
      </c>
      <c r="D50" s="336">
        <v>11</v>
      </c>
      <c r="E50" s="252">
        <v>0.95</v>
      </c>
      <c r="F50" s="292">
        <v>0.76</v>
      </c>
      <c r="G50" s="293">
        <f t="shared" si="10"/>
        <v>0.18999999999999995</v>
      </c>
      <c r="H50" s="290">
        <f t="shared" si="11"/>
        <v>9.4999999999999973E-2</v>
      </c>
      <c r="I50" s="294">
        <f t="shared" si="12"/>
        <v>0</v>
      </c>
      <c r="J50" s="222">
        <f t="shared" si="13"/>
        <v>0.95</v>
      </c>
      <c r="K50" s="134"/>
    </row>
    <row r="51" spans="1:11" x14ac:dyDescent="0.2">
      <c r="A51" s="593"/>
      <c r="B51" s="596"/>
      <c r="C51" s="337">
        <v>11</v>
      </c>
      <c r="D51" s="338">
        <v>12</v>
      </c>
      <c r="E51" s="254">
        <v>1.05</v>
      </c>
      <c r="F51" s="219">
        <v>0.84</v>
      </c>
      <c r="G51" s="293">
        <f t="shared" si="10"/>
        <v>0.21000000000000008</v>
      </c>
      <c r="H51" s="290">
        <f t="shared" si="11"/>
        <v>0.10500000000000004</v>
      </c>
      <c r="I51" s="294">
        <f t="shared" si="12"/>
        <v>0</v>
      </c>
      <c r="J51" s="222">
        <f t="shared" si="13"/>
        <v>1.05</v>
      </c>
      <c r="K51" s="134"/>
    </row>
    <row r="52" spans="1:11" x14ac:dyDescent="0.2">
      <c r="A52" s="593"/>
      <c r="B52" s="597"/>
      <c r="C52" s="337">
        <v>12</v>
      </c>
      <c r="D52" s="338">
        <v>13</v>
      </c>
      <c r="E52" s="252">
        <v>1.1499999999999999</v>
      </c>
      <c r="F52" s="219">
        <v>0.92</v>
      </c>
      <c r="G52" s="293">
        <f t="shared" si="10"/>
        <v>0.22999999999999987</v>
      </c>
      <c r="H52" s="297">
        <f t="shared" si="11"/>
        <v>0.11499999999999994</v>
      </c>
      <c r="I52" s="298">
        <f t="shared" si="12"/>
        <v>0</v>
      </c>
      <c r="J52" s="147">
        <f t="shared" si="13"/>
        <v>1.1499999999999999</v>
      </c>
      <c r="K52" s="134"/>
    </row>
    <row r="53" spans="1:11" x14ac:dyDescent="0.2">
      <c r="A53" s="593"/>
      <c r="B53" s="597"/>
      <c r="C53" s="337">
        <v>13</v>
      </c>
      <c r="D53" s="338">
        <v>15</v>
      </c>
      <c r="E53" s="252">
        <v>1.25</v>
      </c>
      <c r="F53" s="144">
        <v>1</v>
      </c>
      <c r="G53" s="293">
        <f t="shared" si="10"/>
        <v>0.25</v>
      </c>
      <c r="H53" s="290">
        <f t="shared" si="11"/>
        <v>0.125</v>
      </c>
      <c r="I53" s="291">
        <f t="shared" si="12"/>
        <v>0</v>
      </c>
      <c r="J53" s="147">
        <f t="shared" si="13"/>
        <v>1.25</v>
      </c>
      <c r="K53" s="134"/>
    </row>
    <row r="54" spans="1:11" x14ac:dyDescent="0.2">
      <c r="A54" s="593"/>
      <c r="B54" s="597"/>
      <c r="C54" s="337">
        <v>15</v>
      </c>
      <c r="D54" s="338">
        <v>16</v>
      </c>
      <c r="E54" s="143">
        <v>1.35</v>
      </c>
      <c r="F54" s="144">
        <v>1.08</v>
      </c>
      <c r="G54" s="293">
        <f t="shared" si="10"/>
        <v>0.27</v>
      </c>
      <c r="H54" s="290">
        <f t="shared" si="11"/>
        <v>0.13500000000000001</v>
      </c>
      <c r="I54" s="289">
        <f t="shared" si="12"/>
        <v>0</v>
      </c>
      <c r="J54" s="256">
        <f t="shared" si="13"/>
        <v>1.35</v>
      </c>
      <c r="K54" s="134"/>
    </row>
    <row r="55" spans="1:11" x14ac:dyDescent="0.2">
      <c r="A55" s="593"/>
      <c r="B55" s="597"/>
      <c r="C55" s="339">
        <v>16</v>
      </c>
      <c r="D55" s="340">
        <v>18</v>
      </c>
      <c r="E55" s="252">
        <v>1.45</v>
      </c>
      <c r="F55" s="144">
        <v>1.1599999999999999</v>
      </c>
      <c r="G55" s="293">
        <f t="shared" si="10"/>
        <v>0.29000000000000004</v>
      </c>
      <c r="H55" s="290">
        <f t="shared" si="11"/>
        <v>0.14500000000000002</v>
      </c>
      <c r="I55" s="301">
        <f t="shared" si="12"/>
        <v>0</v>
      </c>
      <c r="J55" s="222">
        <f t="shared" si="13"/>
        <v>1.45</v>
      </c>
      <c r="K55" s="134"/>
    </row>
    <row r="56" spans="1:11" ht="12" customHeight="1" x14ac:dyDescent="0.2">
      <c r="A56" s="593"/>
      <c r="B56" s="598"/>
      <c r="C56" s="339">
        <v>18</v>
      </c>
      <c r="D56" s="345">
        <v>25</v>
      </c>
      <c r="E56" s="218">
        <v>1.5</v>
      </c>
      <c r="F56" s="153">
        <v>1.2</v>
      </c>
      <c r="G56" s="303">
        <f t="shared" si="10"/>
        <v>0.30000000000000004</v>
      </c>
      <c r="H56" s="304">
        <f t="shared" si="11"/>
        <v>0.15000000000000002</v>
      </c>
      <c r="I56" s="305">
        <f t="shared" si="12"/>
        <v>0</v>
      </c>
      <c r="J56" s="156">
        <f t="shared" si="13"/>
        <v>1.5</v>
      </c>
      <c r="K56" s="134"/>
    </row>
    <row r="57" spans="1:11" x14ac:dyDescent="0.2">
      <c r="A57" s="593"/>
      <c r="B57" s="599" t="s">
        <v>34</v>
      </c>
      <c r="C57" s="341"/>
      <c r="D57" s="336">
        <v>7</v>
      </c>
      <c r="E57" s="191">
        <v>0.65</v>
      </c>
      <c r="F57" s="292" t="s">
        <v>101</v>
      </c>
      <c r="G57" s="191" t="s">
        <v>83</v>
      </c>
      <c r="H57" s="234" t="s">
        <v>83</v>
      </c>
      <c r="I57" s="307">
        <f t="shared" ref="I57:I64" si="14">E57</f>
        <v>0.65</v>
      </c>
      <c r="J57" s="602" t="s">
        <v>90</v>
      </c>
      <c r="K57" s="134"/>
    </row>
    <row r="58" spans="1:11" x14ac:dyDescent="0.2">
      <c r="A58" s="593"/>
      <c r="B58" s="600"/>
      <c r="C58" s="335">
        <v>7</v>
      </c>
      <c r="D58" s="336">
        <v>8</v>
      </c>
      <c r="E58" s="143">
        <v>0.75</v>
      </c>
      <c r="F58" s="219" t="s">
        <v>101</v>
      </c>
      <c r="G58" s="143" t="s">
        <v>83</v>
      </c>
      <c r="H58" s="146" t="s">
        <v>83</v>
      </c>
      <c r="I58" s="301">
        <f t="shared" si="14"/>
        <v>0.75</v>
      </c>
      <c r="J58" s="603"/>
      <c r="K58" s="134"/>
    </row>
    <row r="59" spans="1:11" x14ac:dyDescent="0.2">
      <c r="A59" s="593"/>
      <c r="B59" s="600"/>
      <c r="C59" s="335">
        <v>8</v>
      </c>
      <c r="D59" s="336">
        <v>10</v>
      </c>
      <c r="E59" s="143">
        <v>0.85</v>
      </c>
      <c r="F59" s="219" t="s">
        <v>101</v>
      </c>
      <c r="G59" s="245" t="s">
        <v>83</v>
      </c>
      <c r="H59" s="146" t="s">
        <v>83</v>
      </c>
      <c r="I59" s="301">
        <f t="shared" si="14"/>
        <v>0.85</v>
      </c>
      <c r="J59" s="603"/>
      <c r="K59" s="134"/>
    </row>
    <row r="60" spans="1:11" x14ac:dyDescent="0.2">
      <c r="A60" s="593"/>
      <c r="B60" s="600"/>
      <c r="C60" s="335">
        <v>10</v>
      </c>
      <c r="D60" s="336">
        <v>11</v>
      </c>
      <c r="E60" s="252">
        <v>0.95</v>
      </c>
      <c r="F60" s="219" t="s">
        <v>101</v>
      </c>
      <c r="G60" s="143" t="s">
        <v>83</v>
      </c>
      <c r="H60" s="146" t="s">
        <v>83</v>
      </c>
      <c r="I60" s="301">
        <f t="shared" si="14"/>
        <v>0.95</v>
      </c>
      <c r="J60" s="603"/>
      <c r="K60" s="134"/>
    </row>
    <row r="61" spans="1:11" x14ac:dyDescent="0.2">
      <c r="A61" s="593"/>
      <c r="B61" s="600"/>
      <c r="C61" s="337">
        <v>11</v>
      </c>
      <c r="D61" s="338">
        <v>12</v>
      </c>
      <c r="E61" s="254">
        <v>1.05</v>
      </c>
      <c r="F61" s="219" t="s">
        <v>101</v>
      </c>
      <c r="G61" s="143" t="s">
        <v>83</v>
      </c>
      <c r="H61" s="265" t="s">
        <v>83</v>
      </c>
      <c r="I61" s="301">
        <f t="shared" si="14"/>
        <v>1.05</v>
      </c>
      <c r="J61" s="603"/>
      <c r="K61" s="134"/>
    </row>
    <row r="62" spans="1:11" x14ac:dyDescent="0.2">
      <c r="A62" s="593"/>
      <c r="B62" s="600"/>
      <c r="C62" s="337">
        <v>12</v>
      </c>
      <c r="D62" s="338">
        <v>13</v>
      </c>
      <c r="E62" s="252">
        <v>1.1499999999999999</v>
      </c>
      <c r="F62" s="219" t="s">
        <v>101</v>
      </c>
      <c r="G62" s="143" t="s">
        <v>83</v>
      </c>
      <c r="H62" s="146" t="s">
        <v>83</v>
      </c>
      <c r="I62" s="301">
        <f t="shared" si="14"/>
        <v>1.1499999999999999</v>
      </c>
      <c r="J62" s="603"/>
      <c r="K62" s="134"/>
    </row>
    <row r="63" spans="1:11" x14ac:dyDescent="0.2">
      <c r="A63" s="593"/>
      <c r="B63" s="600"/>
      <c r="C63" s="337">
        <v>13</v>
      </c>
      <c r="D63" s="338">
        <v>15</v>
      </c>
      <c r="E63" s="252">
        <v>1.25</v>
      </c>
      <c r="F63" s="219" t="s">
        <v>101</v>
      </c>
      <c r="G63" s="143" t="s">
        <v>83</v>
      </c>
      <c r="H63" s="146" t="s">
        <v>83</v>
      </c>
      <c r="I63" s="301">
        <f t="shared" si="14"/>
        <v>1.25</v>
      </c>
      <c r="J63" s="603"/>
      <c r="K63" s="134"/>
    </row>
    <row r="64" spans="1:11" x14ac:dyDescent="0.2">
      <c r="A64" s="593"/>
      <c r="B64" s="600"/>
      <c r="C64" s="337">
        <v>15</v>
      </c>
      <c r="D64" s="338">
        <v>16</v>
      </c>
      <c r="E64" s="143">
        <v>1.35</v>
      </c>
      <c r="F64" s="144" t="s">
        <v>101</v>
      </c>
      <c r="G64" s="143" t="s">
        <v>83</v>
      </c>
      <c r="H64" s="146" t="s">
        <v>83</v>
      </c>
      <c r="I64" s="301">
        <f t="shared" si="14"/>
        <v>1.35</v>
      </c>
      <c r="J64" s="603"/>
      <c r="K64" s="134"/>
    </row>
    <row r="65" spans="1:11" x14ac:dyDescent="0.2">
      <c r="A65" s="593"/>
      <c r="B65" s="600"/>
      <c r="C65" s="339">
        <v>16</v>
      </c>
      <c r="D65" s="340">
        <v>18</v>
      </c>
      <c r="E65" s="252">
        <v>1.45</v>
      </c>
      <c r="F65" s="144" t="s">
        <v>101</v>
      </c>
      <c r="G65" s="143" t="s">
        <v>83</v>
      </c>
      <c r="H65" s="146" t="s">
        <v>83</v>
      </c>
      <c r="I65" s="301">
        <f>E65</f>
        <v>1.45</v>
      </c>
      <c r="J65" s="603"/>
      <c r="K65" s="134"/>
    </row>
    <row r="66" spans="1:11" ht="12.5" thickBot="1" x14ac:dyDescent="0.25">
      <c r="A66" s="594"/>
      <c r="B66" s="601"/>
      <c r="C66" s="343">
        <v>18</v>
      </c>
      <c r="D66" s="344">
        <v>25</v>
      </c>
      <c r="E66" s="162">
        <v>1.5</v>
      </c>
      <c r="F66" s="162" t="s">
        <v>101</v>
      </c>
      <c r="G66" s="119" t="s">
        <v>83</v>
      </c>
      <c r="H66" s="212" t="s">
        <v>83</v>
      </c>
      <c r="I66" s="310">
        <f>E66</f>
        <v>1.5</v>
      </c>
      <c r="J66" s="604"/>
      <c r="K66" s="134"/>
    </row>
    <row r="67" spans="1:11" x14ac:dyDescent="0.2">
      <c r="A67" s="320"/>
      <c r="B67" s="321"/>
      <c r="C67" s="322"/>
      <c r="D67" s="323"/>
      <c r="E67" s="254"/>
      <c r="F67" s="254"/>
      <c r="G67" s="254"/>
      <c r="H67" s="237"/>
      <c r="I67" s="324"/>
      <c r="J67" s="325"/>
      <c r="K67" s="134"/>
    </row>
    <row r="68" spans="1:11" s="276" customFormat="1" ht="9.5" x14ac:dyDescent="0.2">
      <c r="A68" s="605" t="s">
        <v>35</v>
      </c>
      <c r="B68" s="605"/>
      <c r="C68" s="605"/>
      <c r="D68" s="326"/>
      <c r="E68" s="327"/>
      <c r="F68" s="328"/>
      <c r="G68" s="328"/>
      <c r="H68" s="329"/>
      <c r="I68" s="329"/>
      <c r="J68" s="330"/>
      <c r="K68" s="331"/>
    </row>
    <row r="69" spans="1:11" s="276" customFormat="1" ht="22.5" customHeight="1" x14ac:dyDescent="0.2">
      <c r="A69" s="606" t="s">
        <v>238</v>
      </c>
      <c r="B69" s="589"/>
      <c r="C69" s="589"/>
      <c r="D69" s="589"/>
      <c r="E69" s="589"/>
      <c r="F69" s="589"/>
      <c r="G69" s="589"/>
      <c r="H69" s="589"/>
      <c r="I69" s="589"/>
      <c r="J69" s="589"/>
      <c r="K69" s="326"/>
    </row>
    <row r="70" spans="1:11" s="276" customFormat="1" ht="13.5" customHeight="1" x14ac:dyDescent="0.2">
      <c r="A70" s="589" t="s">
        <v>56</v>
      </c>
      <c r="B70" s="589"/>
      <c r="C70" s="589"/>
      <c r="D70" s="589"/>
      <c r="E70" s="589"/>
      <c r="F70" s="589"/>
      <c r="G70" s="589"/>
      <c r="H70" s="589"/>
      <c r="I70" s="589"/>
      <c r="J70" s="589"/>
      <c r="K70" s="326"/>
    </row>
    <row r="71" spans="1:11" ht="12" customHeight="1" x14ac:dyDescent="0.2">
      <c r="A71" s="589" t="s">
        <v>25</v>
      </c>
      <c r="B71" s="590"/>
      <c r="C71" s="590"/>
      <c r="D71" s="590"/>
      <c r="E71" s="590"/>
      <c r="F71" s="590"/>
      <c r="G71" s="590"/>
      <c r="H71" s="590"/>
      <c r="I71" s="590"/>
      <c r="J71" s="590"/>
    </row>
    <row r="72" spans="1:11" ht="14.25" customHeight="1" x14ac:dyDescent="0.2">
      <c r="A72" s="100"/>
      <c r="C72" s="100"/>
      <c r="D72" s="100"/>
      <c r="E72" s="100"/>
      <c r="F72" s="100"/>
      <c r="G72" s="100"/>
      <c r="H72" s="100"/>
      <c r="I72" s="100"/>
      <c r="J72" s="100"/>
    </row>
    <row r="73" spans="1:11" ht="4.5" customHeight="1" x14ac:dyDescent="0.2">
      <c r="A73" s="179"/>
      <c r="B73" s="183"/>
      <c r="C73" s="179"/>
      <c r="D73" s="179"/>
      <c r="E73" s="180"/>
      <c r="F73" s="181"/>
      <c r="G73" s="181"/>
      <c r="H73" s="182"/>
      <c r="I73" s="182"/>
      <c r="J73" s="181"/>
      <c r="K73" s="183"/>
    </row>
    <row r="74" spans="1:11" ht="14" x14ac:dyDescent="0.2">
      <c r="A74" s="183"/>
      <c r="B74" s="183"/>
      <c r="C74" s="179"/>
      <c r="D74" s="183"/>
      <c r="E74" s="180"/>
      <c r="F74" s="181"/>
      <c r="G74" s="181"/>
      <c r="H74" s="182"/>
      <c r="I74" s="182"/>
      <c r="J74" s="181"/>
      <c r="K74" s="183"/>
    </row>
    <row r="75" spans="1:11" ht="14" x14ac:dyDescent="0.2">
      <c r="A75" s="591"/>
      <c r="B75" s="591"/>
      <c r="C75" s="591"/>
      <c r="D75" s="591"/>
      <c r="E75" s="591"/>
      <c r="F75" s="591"/>
      <c r="G75" s="591"/>
      <c r="H75" s="591"/>
      <c r="I75" s="591"/>
      <c r="J75" s="591"/>
      <c r="K75" s="591"/>
    </row>
  </sheetData>
  <mergeCells count="26">
    <mergeCell ref="A1:J1"/>
    <mergeCell ref="A2:J2"/>
    <mergeCell ref="A3:B6"/>
    <mergeCell ref="C3:D6"/>
    <mergeCell ref="E3:E4"/>
    <mergeCell ref="F3:F5"/>
    <mergeCell ref="G3:H4"/>
    <mergeCell ref="I3:I5"/>
    <mergeCell ref="J3:J5"/>
    <mergeCell ref="A7:A26"/>
    <mergeCell ref="B7:B16"/>
    <mergeCell ref="B17:B26"/>
    <mergeCell ref="J17:J26"/>
    <mergeCell ref="A27:A46"/>
    <mergeCell ref="B27:B36"/>
    <mergeCell ref="B37:B46"/>
    <mergeCell ref="J37:J46"/>
    <mergeCell ref="A70:J70"/>
    <mergeCell ref="A71:J71"/>
    <mergeCell ref="A75:K75"/>
    <mergeCell ref="A47:A66"/>
    <mergeCell ref="B47:B56"/>
    <mergeCell ref="B57:B66"/>
    <mergeCell ref="J57:J66"/>
    <mergeCell ref="A68:C68"/>
    <mergeCell ref="A69:J69"/>
  </mergeCells>
  <phoneticPr fontId="36"/>
  <pageMargins left="0.73" right="0.19" top="0.57999999999999996" bottom="0.53" header="0.2" footer="0.2"/>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K75"/>
  <sheetViews>
    <sheetView view="pageBreakPreview" zoomScaleNormal="100" zoomScaleSheetLayoutView="100" workbookViewId="0">
      <pane xSplit="2" ySplit="6" topLeftCell="C7" activePane="bottomRight" state="frozen"/>
      <selection pane="topRight"/>
      <selection pane="bottomLeft"/>
      <selection pane="bottomRight" sqref="A1:J1"/>
    </sheetView>
  </sheetViews>
  <sheetFormatPr defaultColWidth="9.09765625" defaultRowHeight="12" x14ac:dyDescent="0.2"/>
  <cols>
    <col min="1" max="1" width="9.3984375" style="99" customWidth="1"/>
    <col min="2" max="2" width="3.09765625" style="100" customWidth="1"/>
    <col min="3" max="3" width="9.296875" style="99" bestFit="1" customWidth="1"/>
    <col min="4" max="4" width="8.09765625" style="99" customWidth="1"/>
    <col min="5" max="5" width="10.09765625" style="101" customWidth="1"/>
    <col min="6" max="7" width="10.09765625" style="102" customWidth="1"/>
    <col min="8" max="8" width="10.09765625" style="103" customWidth="1"/>
    <col min="9" max="9" width="11.69921875" style="103" customWidth="1"/>
    <col min="10" max="10" width="11.69921875" style="102" customWidth="1"/>
    <col min="11" max="11" width="2.69921875" style="100" customWidth="1"/>
    <col min="12" max="12" width="2.69921875" style="100" bestFit="1" customWidth="1"/>
    <col min="13" max="13" width="5.69921875" style="100" customWidth="1"/>
    <col min="14" max="14" width="5.69921875" style="100" bestFit="1" customWidth="1"/>
    <col min="15" max="15" width="2.69921875" style="100" bestFit="1" customWidth="1"/>
    <col min="16" max="16" width="5.69921875" style="100" customWidth="1"/>
    <col min="17" max="17" width="9.09765625" style="100" bestFit="1"/>
    <col min="18" max="16384" width="9.09765625" style="100"/>
  </cols>
  <sheetData>
    <row r="1" spans="1:11" ht="21.75" customHeight="1" x14ac:dyDescent="0.2">
      <c r="A1" s="549" t="s">
        <v>256</v>
      </c>
      <c r="B1" s="549"/>
      <c r="C1" s="549"/>
      <c r="D1" s="549"/>
      <c r="E1" s="549"/>
      <c r="F1" s="549"/>
      <c r="G1" s="549"/>
      <c r="H1" s="549"/>
      <c r="I1" s="549"/>
      <c r="J1" s="549"/>
      <c r="K1" s="106"/>
    </row>
    <row r="2" spans="1:11" ht="12.5" thickBot="1" x14ac:dyDescent="0.25">
      <c r="A2" s="550" t="s">
        <v>130</v>
      </c>
      <c r="B2" s="550"/>
      <c r="C2" s="550"/>
      <c r="D2" s="550"/>
      <c r="E2" s="550"/>
      <c r="F2" s="550"/>
      <c r="G2" s="550"/>
      <c r="H2" s="550"/>
      <c r="I2" s="550"/>
      <c r="J2" s="550"/>
      <c r="K2" s="106"/>
    </row>
    <row r="3" spans="1:11" ht="15" customHeight="1" x14ac:dyDescent="0.2">
      <c r="A3" s="551" t="s">
        <v>213</v>
      </c>
      <c r="B3" s="552"/>
      <c r="C3" s="557" t="s">
        <v>195</v>
      </c>
      <c r="D3" s="558"/>
      <c r="E3" s="607" t="s">
        <v>175</v>
      </c>
      <c r="F3" s="616" t="s">
        <v>111</v>
      </c>
      <c r="G3" s="610" t="s">
        <v>31</v>
      </c>
      <c r="H3" s="568"/>
      <c r="I3" s="612" t="s">
        <v>156</v>
      </c>
      <c r="J3" s="614" t="s">
        <v>17</v>
      </c>
      <c r="K3" s="106"/>
    </row>
    <row r="4" spans="1:11" ht="15" customHeight="1" x14ac:dyDescent="0.2">
      <c r="A4" s="553"/>
      <c r="B4" s="554"/>
      <c r="C4" s="559"/>
      <c r="D4" s="560"/>
      <c r="E4" s="564"/>
      <c r="F4" s="617"/>
      <c r="G4" s="611"/>
      <c r="H4" s="570"/>
      <c r="I4" s="613"/>
      <c r="J4" s="615"/>
      <c r="K4" s="106"/>
    </row>
    <row r="5" spans="1:11" ht="15" customHeight="1" x14ac:dyDescent="0.2">
      <c r="A5" s="553"/>
      <c r="B5" s="554"/>
      <c r="C5" s="559"/>
      <c r="D5" s="560"/>
      <c r="E5" s="111"/>
      <c r="F5" s="617"/>
      <c r="G5" s="277"/>
      <c r="H5" s="116"/>
      <c r="I5" s="613"/>
      <c r="J5" s="615"/>
      <c r="K5" s="106"/>
    </row>
    <row r="6" spans="1:11" ht="12.5" thickBot="1" x14ac:dyDescent="0.25">
      <c r="A6" s="555"/>
      <c r="B6" s="556"/>
      <c r="C6" s="561"/>
      <c r="D6" s="562"/>
      <c r="E6" s="118" t="s">
        <v>91</v>
      </c>
      <c r="F6" s="211" t="s">
        <v>179</v>
      </c>
      <c r="G6" s="211" t="s">
        <v>26</v>
      </c>
      <c r="H6" s="278" t="s">
        <v>169</v>
      </c>
      <c r="I6" s="279" t="s">
        <v>42</v>
      </c>
      <c r="J6" s="124" t="s">
        <v>91</v>
      </c>
      <c r="K6" s="106"/>
    </row>
    <row r="7" spans="1:11" ht="12" customHeight="1" x14ac:dyDescent="0.2">
      <c r="A7" s="592" t="s">
        <v>253</v>
      </c>
      <c r="B7" s="595" t="s">
        <v>58</v>
      </c>
      <c r="C7" s="333"/>
      <c r="D7" s="334">
        <v>7</v>
      </c>
      <c r="E7" s="129">
        <v>0.7</v>
      </c>
      <c r="F7" s="130">
        <v>0.56000000000000005</v>
      </c>
      <c r="G7" s="282">
        <f t="shared" ref="G7:G16" si="0">E7-F7</f>
        <v>0.1399999999999999</v>
      </c>
      <c r="H7" s="283">
        <f t="shared" ref="H7:H16" si="1">G7/2</f>
        <v>6.9999999999999951E-2</v>
      </c>
      <c r="I7" s="284">
        <f t="shared" ref="I7:I16" si="2">E7-F7-G7</f>
        <v>0</v>
      </c>
      <c r="J7" s="133">
        <f t="shared" ref="J7:J16" si="3">E7</f>
        <v>0.7</v>
      </c>
      <c r="K7" s="134"/>
    </row>
    <row r="8" spans="1:11" x14ac:dyDescent="0.2">
      <c r="A8" s="593"/>
      <c r="B8" s="596"/>
      <c r="C8" s="335">
        <v>7</v>
      </c>
      <c r="D8" s="336">
        <v>8</v>
      </c>
      <c r="E8" s="143">
        <v>0.75</v>
      </c>
      <c r="F8" s="144">
        <v>0.6</v>
      </c>
      <c r="G8" s="287">
        <f t="shared" si="0"/>
        <v>0.15000000000000002</v>
      </c>
      <c r="H8" s="290">
        <f t="shared" si="1"/>
        <v>7.5000000000000011E-2</v>
      </c>
      <c r="I8" s="291">
        <f t="shared" si="2"/>
        <v>0</v>
      </c>
      <c r="J8" s="147">
        <f t="shared" si="3"/>
        <v>0.75</v>
      </c>
      <c r="K8" s="134"/>
    </row>
    <row r="9" spans="1:11" x14ac:dyDescent="0.2">
      <c r="A9" s="593"/>
      <c r="B9" s="596"/>
      <c r="C9" s="335">
        <v>8</v>
      </c>
      <c r="D9" s="336">
        <v>9</v>
      </c>
      <c r="E9" s="143">
        <v>0.85</v>
      </c>
      <c r="F9" s="144">
        <v>0.68</v>
      </c>
      <c r="G9" s="287">
        <f t="shared" si="0"/>
        <v>0.16999999999999993</v>
      </c>
      <c r="H9" s="290">
        <f t="shared" si="1"/>
        <v>8.4999999999999964E-2</v>
      </c>
      <c r="I9" s="291">
        <f t="shared" si="2"/>
        <v>0</v>
      </c>
      <c r="J9" s="147">
        <f t="shared" si="3"/>
        <v>0.85</v>
      </c>
      <c r="K9" s="134"/>
    </row>
    <row r="10" spans="1:11" x14ac:dyDescent="0.2">
      <c r="A10" s="593"/>
      <c r="B10" s="596"/>
      <c r="C10" s="335">
        <v>9</v>
      </c>
      <c r="D10" s="336">
        <v>10</v>
      </c>
      <c r="E10" s="252">
        <v>0.95</v>
      </c>
      <c r="F10" s="292">
        <v>0.76</v>
      </c>
      <c r="G10" s="293">
        <f t="shared" si="0"/>
        <v>0.18999999999999995</v>
      </c>
      <c r="H10" s="290">
        <f t="shared" si="1"/>
        <v>9.4999999999999973E-2</v>
      </c>
      <c r="I10" s="294">
        <f t="shared" si="2"/>
        <v>0</v>
      </c>
      <c r="J10" s="222">
        <f t="shared" si="3"/>
        <v>0.95</v>
      </c>
      <c r="K10" s="134"/>
    </row>
    <row r="11" spans="1:11" x14ac:dyDescent="0.2">
      <c r="A11" s="593"/>
      <c r="B11" s="597"/>
      <c r="C11" s="337">
        <v>10</v>
      </c>
      <c r="D11" s="338">
        <v>11</v>
      </c>
      <c r="E11" s="254">
        <v>1.05</v>
      </c>
      <c r="F11" s="219">
        <v>0.84</v>
      </c>
      <c r="G11" s="293">
        <f t="shared" si="0"/>
        <v>0.21000000000000008</v>
      </c>
      <c r="H11" s="290">
        <f t="shared" si="1"/>
        <v>0.10500000000000004</v>
      </c>
      <c r="I11" s="294">
        <f t="shared" si="2"/>
        <v>0</v>
      </c>
      <c r="J11" s="222">
        <f t="shared" si="3"/>
        <v>1.05</v>
      </c>
      <c r="K11" s="134"/>
    </row>
    <row r="12" spans="1:11" x14ac:dyDescent="0.2">
      <c r="A12" s="593"/>
      <c r="B12" s="597"/>
      <c r="C12" s="337">
        <v>11</v>
      </c>
      <c r="D12" s="338">
        <v>13</v>
      </c>
      <c r="E12" s="252">
        <v>1.1499999999999999</v>
      </c>
      <c r="F12" s="219">
        <v>0.92</v>
      </c>
      <c r="G12" s="293">
        <f t="shared" si="0"/>
        <v>0.22999999999999987</v>
      </c>
      <c r="H12" s="297">
        <f t="shared" si="1"/>
        <v>0.11499999999999994</v>
      </c>
      <c r="I12" s="298">
        <f t="shared" si="2"/>
        <v>0</v>
      </c>
      <c r="J12" s="147">
        <f t="shared" si="3"/>
        <v>1.1499999999999999</v>
      </c>
      <c r="K12" s="134"/>
    </row>
    <row r="13" spans="1:11" x14ac:dyDescent="0.2">
      <c r="A13" s="593"/>
      <c r="B13" s="597"/>
      <c r="C13" s="337">
        <v>13</v>
      </c>
      <c r="D13" s="338">
        <v>14</v>
      </c>
      <c r="E13" s="252">
        <v>1.25</v>
      </c>
      <c r="F13" s="144">
        <v>1</v>
      </c>
      <c r="G13" s="293">
        <f t="shared" si="0"/>
        <v>0.25</v>
      </c>
      <c r="H13" s="290">
        <f t="shared" si="1"/>
        <v>0.125</v>
      </c>
      <c r="I13" s="291">
        <f t="shared" si="2"/>
        <v>0</v>
      </c>
      <c r="J13" s="147">
        <f t="shared" si="3"/>
        <v>1.25</v>
      </c>
      <c r="K13" s="134"/>
    </row>
    <row r="14" spans="1:11" x14ac:dyDescent="0.2">
      <c r="A14" s="593"/>
      <c r="B14" s="597"/>
      <c r="C14" s="337">
        <v>14</v>
      </c>
      <c r="D14" s="338">
        <v>16</v>
      </c>
      <c r="E14" s="143">
        <v>1.35</v>
      </c>
      <c r="F14" s="144">
        <v>1.08</v>
      </c>
      <c r="G14" s="293">
        <f t="shared" si="0"/>
        <v>0.27</v>
      </c>
      <c r="H14" s="290">
        <f t="shared" si="1"/>
        <v>0.13500000000000001</v>
      </c>
      <c r="I14" s="289">
        <f t="shared" si="2"/>
        <v>0</v>
      </c>
      <c r="J14" s="256">
        <f t="shared" si="3"/>
        <v>1.35</v>
      </c>
      <c r="K14" s="134"/>
    </row>
    <row r="15" spans="1:11" x14ac:dyDescent="0.2">
      <c r="A15" s="593"/>
      <c r="B15" s="597"/>
      <c r="C15" s="339">
        <v>16</v>
      </c>
      <c r="D15" s="340">
        <v>17</v>
      </c>
      <c r="E15" s="252">
        <v>1.45</v>
      </c>
      <c r="F15" s="144">
        <v>1.1599999999999999</v>
      </c>
      <c r="G15" s="293">
        <f t="shared" si="0"/>
        <v>0.29000000000000004</v>
      </c>
      <c r="H15" s="290">
        <f t="shared" si="1"/>
        <v>0.14500000000000002</v>
      </c>
      <c r="I15" s="301">
        <f t="shared" si="2"/>
        <v>0</v>
      </c>
      <c r="J15" s="222">
        <f t="shared" si="3"/>
        <v>1.45</v>
      </c>
      <c r="K15" s="134"/>
    </row>
    <row r="16" spans="1:11" ht="12" customHeight="1" x14ac:dyDescent="0.2">
      <c r="A16" s="593"/>
      <c r="B16" s="598"/>
      <c r="C16" s="339">
        <v>17</v>
      </c>
      <c r="D16" s="345">
        <v>25</v>
      </c>
      <c r="E16" s="218">
        <v>1.5</v>
      </c>
      <c r="F16" s="153">
        <v>1.2</v>
      </c>
      <c r="G16" s="303">
        <f t="shared" si="0"/>
        <v>0.30000000000000004</v>
      </c>
      <c r="H16" s="304">
        <f t="shared" si="1"/>
        <v>0.15000000000000002</v>
      </c>
      <c r="I16" s="305">
        <f t="shared" si="2"/>
        <v>0</v>
      </c>
      <c r="J16" s="156">
        <f t="shared" si="3"/>
        <v>1.5</v>
      </c>
      <c r="K16" s="134"/>
    </row>
    <row r="17" spans="1:11" x14ac:dyDescent="0.2">
      <c r="A17" s="593"/>
      <c r="B17" s="599" t="s">
        <v>34</v>
      </c>
      <c r="C17" s="341"/>
      <c r="D17" s="336">
        <v>7</v>
      </c>
      <c r="E17" s="191">
        <v>0.7</v>
      </c>
      <c r="F17" s="292" t="s">
        <v>101</v>
      </c>
      <c r="G17" s="191" t="s">
        <v>83</v>
      </c>
      <c r="H17" s="234" t="s">
        <v>83</v>
      </c>
      <c r="I17" s="307">
        <f t="shared" ref="I17:I26" si="4">E17</f>
        <v>0.7</v>
      </c>
      <c r="J17" s="602" t="s">
        <v>90</v>
      </c>
      <c r="K17" s="134"/>
    </row>
    <row r="18" spans="1:11" x14ac:dyDescent="0.2">
      <c r="A18" s="593"/>
      <c r="B18" s="600"/>
      <c r="C18" s="335">
        <v>7</v>
      </c>
      <c r="D18" s="336">
        <v>8</v>
      </c>
      <c r="E18" s="143">
        <v>0.75</v>
      </c>
      <c r="F18" s="219" t="s">
        <v>101</v>
      </c>
      <c r="G18" s="143" t="s">
        <v>83</v>
      </c>
      <c r="H18" s="146" t="s">
        <v>83</v>
      </c>
      <c r="I18" s="301">
        <f t="shared" si="4"/>
        <v>0.75</v>
      </c>
      <c r="J18" s="603"/>
      <c r="K18" s="134"/>
    </row>
    <row r="19" spans="1:11" x14ac:dyDescent="0.2">
      <c r="A19" s="593"/>
      <c r="B19" s="600"/>
      <c r="C19" s="335">
        <v>8</v>
      </c>
      <c r="D19" s="336">
        <v>9</v>
      </c>
      <c r="E19" s="143">
        <v>0.85</v>
      </c>
      <c r="F19" s="219" t="s">
        <v>101</v>
      </c>
      <c r="G19" s="245" t="s">
        <v>83</v>
      </c>
      <c r="H19" s="146" t="s">
        <v>83</v>
      </c>
      <c r="I19" s="301">
        <f t="shared" si="4"/>
        <v>0.85</v>
      </c>
      <c r="J19" s="603"/>
      <c r="K19" s="134"/>
    </row>
    <row r="20" spans="1:11" x14ac:dyDescent="0.2">
      <c r="A20" s="593"/>
      <c r="B20" s="600"/>
      <c r="C20" s="335">
        <v>9</v>
      </c>
      <c r="D20" s="336">
        <v>10</v>
      </c>
      <c r="E20" s="252">
        <v>0.95</v>
      </c>
      <c r="F20" s="219" t="s">
        <v>101</v>
      </c>
      <c r="G20" s="143" t="s">
        <v>83</v>
      </c>
      <c r="H20" s="146" t="s">
        <v>83</v>
      </c>
      <c r="I20" s="301">
        <f t="shared" si="4"/>
        <v>0.95</v>
      </c>
      <c r="J20" s="603"/>
      <c r="K20" s="134"/>
    </row>
    <row r="21" spans="1:11" x14ac:dyDescent="0.2">
      <c r="A21" s="593"/>
      <c r="B21" s="600"/>
      <c r="C21" s="337">
        <v>10</v>
      </c>
      <c r="D21" s="338">
        <v>11</v>
      </c>
      <c r="E21" s="254">
        <v>1.05</v>
      </c>
      <c r="F21" s="219" t="s">
        <v>101</v>
      </c>
      <c r="G21" s="143" t="s">
        <v>83</v>
      </c>
      <c r="H21" s="265" t="s">
        <v>83</v>
      </c>
      <c r="I21" s="301">
        <f t="shared" si="4"/>
        <v>1.05</v>
      </c>
      <c r="J21" s="603"/>
      <c r="K21" s="134"/>
    </row>
    <row r="22" spans="1:11" x14ac:dyDescent="0.2">
      <c r="A22" s="593"/>
      <c r="B22" s="600"/>
      <c r="C22" s="337">
        <v>11</v>
      </c>
      <c r="D22" s="338">
        <v>13</v>
      </c>
      <c r="E22" s="252">
        <v>1.1499999999999999</v>
      </c>
      <c r="F22" s="219" t="s">
        <v>101</v>
      </c>
      <c r="G22" s="143" t="s">
        <v>83</v>
      </c>
      <c r="H22" s="146" t="s">
        <v>83</v>
      </c>
      <c r="I22" s="301">
        <f t="shared" si="4"/>
        <v>1.1499999999999999</v>
      </c>
      <c r="J22" s="603"/>
      <c r="K22" s="134"/>
    </row>
    <row r="23" spans="1:11" x14ac:dyDescent="0.2">
      <c r="A23" s="593"/>
      <c r="B23" s="600"/>
      <c r="C23" s="337">
        <v>13</v>
      </c>
      <c r="D23" s="338">
        <v>14</v>
      </c>
      <c r="E23" s="252">
        <v>1.25</v>
      </c>
      <c r="F23" s="219" t="s">
        <v>101</v>
      </c>
      <c r="G23" s="143" t="s">
        <v>83</v>
      </c>
      <c r="H23" s="146" t="s">
        <v>83</v>
      </c>
      <c r="I23" s="301">
        <f t="shared" si="4"/>
        <v>1.25</v>
      </c>
      <c r="J23" s="603"/>
      <c r="K23" s="134"/>
    </row>
    <row r="24" spans="1:11" x14ac:dyDescent="0.2">
      <c r="A24" s="593"/>
      <c r="B24" s="600"/>
      <c r="C24" s="337">
        <v>14</v>
      </c>
      <c r="D24" s="338">
        <v>16</v>
      </c>
      <c r="E24" s="143">
        <v>1.35</v>
      </c>
      <c r="F24" s="144" t="s">
        <v>101</v>
      </c>
      <c r="G24" s="143" t="s">
        <v>83</v>
      </c>
      <c r="H24" s="146" t="s">
        <v>83</v>
      </c>
      <c r="I24" s="301">
        <f t="shared" si="4"/>
        <v>1.35</v>
      </c>
      <c r="J24" s="603"/>
      <c r="K24" s="134"/>
    </row>
    <row r="25" spans="1:11" x14ac:dyDescent="0.2">
      <c r="A25" s="593"/>
      <c r="B25" s="600"/>
      <c r="C25" s="339">
        <v>16</v>
      </c>
      <c r="D25" s="340">
        <v>17</v>
      </c>
      <c r="E25" s="252">
        <v>1.45</v>
      </c>
      <c r="F25" s="144" t="s">
        <v>101</v>
      </c>
      <c r="G25" s="143" t="s">
        <v>83</v>
      </c>
      <c r="H25" s="146" t="s">
        <v>83</v>
      </c>
      <c r="I25" s="301">
        <f t="shared" si="4"/>
        <v>1.45</v>
      </c>
      <c r="J25" s="603"/>
      <c r="K25" s="134"/>
    </row>
    <row r="26" spans="1:11" ht="12.5" thickBot="1" x14ac:dyDescent="0.25">
      <c r="A26" s="594"/>
      <c r="B26" s="601"/>
      <c r="C26" s="343">
        <v>17</v>
      </c>
      <c r="D26" s="344">
        <v>25</v>
      </c>
      <c r="E26" s="162">
        <v>1.5</v>
      </c>
      <c r="F26" s="162" t="s">
        <v>101</v>
      </c>
      <c r="G26" s="119" t="s">
        <v>83</v>
      </c>
      <c r="H26" s="212" t="s">
        <v>83</v>
      </c>
      <c r="I26" s="310">
        <f t="shared" si="4"/>
        <v>1.5</v>
      </c>
      <c r="J26" s="604"/>
      <c r="K26" s="134"/>
    </row>
    <row r="27" spans="1:11" x14ac:dyDescent="0.2">
      <c r="A27" s="592" t="s">
        <v>224</v>
      </c>
      <c r="B27" s="595" t="s">
        <v>58</v>
      </c>
      <c r="C27" s="333"/>
      <c r="D27" s="334">
        <v>7</v>
      </c>
      <c r="E27" s="129">
        <v>0.6</v>
      </c>
      <c r="F27" s="130">
        <v>0.48</v>
      </c>
      <c r="G27" s="282">
        <f t="shared" ref="G27:G32" si="5">E27-F27</f>
        <v>0.12</v>
      </c>
      <c r="H27" s="283">
        <f t="shared" ref="H27:H32" si="6">G27/2</f>
        <v>0.06</v>
      </c>
      <c r="I27" s="284">
        <f t="shared" ref="I27:I32" si="7">E27-F27-G27</f>
        <v>0</v>
      </c>
      <c r="J27" s="133">
        <f t="shared" ref="J27:J32" si="8">E27</f>
        <v>0.6</v>
      </c>
      <c r="K27" s="134"/>
    </row>
    <row r="28" spans="1:11" x14ac:dyDescent="0.2">
      <c r="A28" s="593"/>
      <c r="B28" s="596"/>
      <c r="C28" s="335">
        <v>7</v>
      </c>
      <c r="D28" s="336">
        <v>8</v>
      </c>
      <c r="E28" s="143">
        <v>0.65</v>
      </c>
      <c r="F28" s="144">
        <v>0.52</v>
      </c>
      <c r="G28" s="287">
        <f t="shared" si="5"/>
        <v>0.13</v>
      </c>
      <c r="H28" s="290">
        <f t="shared" si="6"/>
        <v>6.5000000000000002E-2</v>
      </c>
      <c r="I28" s="291">
        <f t="shared" si="7"/>
        <v>0</v>
      </c>
      <c r="J28" s="147">
        <f t="shared" si="8"/>
        <v>0.65</v>
      </c>
      <c r="K28" s="134"/>
    </row>
    <row r="29" spans="1:11" x14ac:dyDescent="0.2">
      <c r="A29" s="593"/>
      <c r="B29" s="596"/>
      <c r="C29" s="335">
        <v>8</v>
      </c>
      <c r="D29" s="336">
        <v>9</v>
      </c>
      <c r="E29" s="143">
        <v>0.75</v>
      </c>
      <c r="F29" s="144">
        <v>0.6</v>
      </c>
      <c r="G29" s="287">
        <f t="shared" si="5"/>
        <v>0.15000000000000002</v>
      </c>
      <c r="H29" s="290">
        <f t="shared" si="6"/>
        <v>7.5000000000000011E-2</v>
      </c>
      <c r="I29" s="291">
        <f t="shared" si="7"/>
        <v>0</v>
      </c>
      <c r="J29" s="147">
        <f t="shared" si="8"/>
        <v>0.75</v>
      </c>
      <c r="K29" s="134"/>
    </row>
    <row r="30" spans="1:11" x14ac:dyDescent="0.2">
      <c r="A30" s="593"/>
      <c r="B30" s="596"/>
      <c r="C30" s="335">
        <v>9</v>
      </c>
      <c r="D30" s="336">
        <v>11</v>
      </c>
      <c r="E30" s="252">
        <v>0.85</v>
      </c>
      <c r="F30" s="292">
        <v>0.68</v>
      </c>
      <c r="G30" s="293">
        <f t="shared" si="5"/>
        <v>0.16999999999999993</v>
      </c>
      <c r="H30" s="290">
        <f t="shared" si="6"/>
        <v>8.4999999999999964E-2</v>
      </c>
      <c r="I30" s="294">
        <f t="shared" si="7"/>
        <v>0</v>
      </c>
      <c r="J30" s="222">
        <f t="shared" si="8"/>
        <v>0.85</v>
      </c>
      <c r="K30" s="134"/>
    </row>
    <row r="31" spans="1:11" x14ac:dyDescent="0.2">
      <c r="A31" s="593"/>
      <c r="B31" s="597"/>
      <c r="C31" s="337">
        <v>11</v>
      </c>
      <c r="D31" s="338">
        <v>12</v>
      </c>
      <c r="E31" s="254">
        <v>0.95</v>
      </c>
      <c r="F31" s="219">
        <v>0.76</v>
      </c>
      <c r="G31" s="293">
        <f t="shared" si="5"/>
        <v>0.18999999999999995</v>
      </c>
      <c r="H31" s="290">
        <f t="shared" si="6"/>
        <v>9.4999999999999973E-2</v>
      </c>
      <c r="I31" s="294">
        <f t="shared" si="7"/>
        <v>0</v>
      </c>
      <c r="J31" s="222">
        <f t="shared" si="8"/>
        <v>0.95</v>
      </c>
      <c r="K31" s="134"/>
    </row>
    <row r="32" spans="1:11" x14ac:dyDescent="0.2">
      <c r="A32" s="593"/>
      <c r="B32" s="597"/>
      <c r="C32" s="337">
        <v>12</v>
      </c>
      <c r="D32" s="338">
        <v>13</v>
      </c>
      <c r="E32" s="252">
        <v>1.05</v>
      </c>
      <c r="F32" s="219">
        <v>0.84</v>
      </c>
      <c r="G32" s="293">
        <f t="shared" si="5"/>
        <v>0.21000000000000008</v>
      </c>
      <c r="H32" s="297">
        <f t="shared" si="6"/>
        <v>0.10500000000000004</v>
      </c>
      <c r="I32" s="298">
        <f t="shared" si="7"/>
        <v>0</v>
      </c>
      <c r="J32" s="147">
        <f t="shared" si="8"/>
        <v>1.05</v>
      </c>
      <c r="K32" s="134"/>
    </row>
    <row r="33" spans="1:11" x14ac:dyDescent="0.2">
      <c r="A33" s="593"/>
      <c r="B33" s="597"/>
      <c r="C33" s="337">
        <v>13</v>
      </c>
      <c r="D33" s="338">
        <v>15</v>
      </c>
      <c r="E33" s="252">
        <v>1.1499999999999999</v>
      </c>
      <c r="F33" s="144">
        <v>0.92</v>
      </c>
      <c r="G33" s="293">
        <f>E33-F33</f>
        <v>0.22999999999999987</v>
      </c>
      <c r="H33" s="290">
        <f>G33/2</f>
        <v>0.11499999999999994</v>
      </c>
      <c r="I33" s="291">
        <f>E33-F33-G33</f>
        <v>0</v>
      </c>
      <c r="J33" s="147">
        <f>E33</f>
        <v>1.1499999999999999</v>
      </c>
      <c r="K33" s="134"/>
    </row>
    <row r="34" spans="1:11" x14ac:dyDescent="0.2">
      <c r="A34" s="593"/>
      <c r="B34" s="597"/>
      <c r="C34" s="337">
        <v>15</v>
      </c>
      <c r="D34" s="338">
        <v>16</v>
      </c>
      <c r="E34" s="143">
        <v>1.25</v>
      </c>
      <c r="F34" s="144">
        <v>1</v>
      </c>
      <c r="G34" s="293">
        <f>E34-F34</f>
        <v>0.25</v>
      </c>
      <c r="H34" s="290">
        <f>G34/2</f>
        <v>0.125</v>
      </c>
      <c r="I34" s="289">
        <f>E34-F34-G34</f>
        <v>0</v>
      </c>
      <c r="J34" s="256">
        <f>E34</f>
        <v>1.25</v>
      </c>
      <c r="K34" s="134"/>
    </row>
    <row r="35" spans="1:11" x14ac:dyDescent="0.2">
      <c r="A35" s="593"/>
      <c r="B35" s="597"/>
      <c r="C35" s="339">
        <v>16</v>
      </c>
      <c r="D35" s="340">
        <v>18</v>
      </c>
      <c r="E35" s="252">
        <v>1.35</v>
      </c>
      <c r="F35" s="144">
        <v>1.08</v>
      </c>
      <c r="G35" s="293">
        <f>E35-F35</f>
        <v>0.27</v>
      </c>
      <c r="H35" s="290">
        <f>G35/2</f>
        <v>0.13500000000000001</v>
      </c>
      <c r="I35" s="301">
        <f>E35-F35-G35</f>
        <v>0</v>
      </c>
      <c r="J35" s="222">
        <f>E35</f>
        <v>1.35</v>
      </c>
      <c r="K35" s="134"/>
    </row>
    <row r="36" spans="1:11" ht="12" customHeight="1" x14ac:dyDescent="0.2">
      <c r="A36" s="593"/>
      <c r="B36" s="598"/>
      <c r="C36" s="339">
        <v>18</v>
      </c>
      <c r="D36" s="345">
        <v>25</v>
      </c>
      <c r="E36" s="218">
        <v>1.4</v>
      </c>
      <c r="F36" s="153">
        <v>1.1200000000000001</v>
      </c>
      <c r="G36" s="303">
        <f>E36-F36</f>
        <v>0.2799999999999998</v>
      </c>
      <c r="H36" s="304">
        <f>G36/2</f>
        <v>0.1399999999999999</v>
      </c>
      <c r="I36" s="305">
        <f>E36-F36-G36</f>
        <v>0</v>
      </c>
      <c r="J36" s="156">
        <f>E36</f>
        <v>1.4</v>
      </c>
      <c r="K36" s="134"/>
    </row>
    <row r="37" spans="1:11" x14ac:dyDescent="0.2">
      <c r="A37" s="593"/>
      <c r="B37" s="599" t="s">
        <v>34</v>
      </c>
      <c r="C37" s="341"/>
      <c r="D37" s="336">
        <v>7</v>
      </c>
      <c r="E37" s="191">
        <v>0.6</v>
      </c>
      <c r="F37" s="292" t="s">
        <v>101</v>
      </c>
      <c r="G37" s="191" t="s">
        <v>83</v>
      </c>
      <c r="H37" s="234" t="s">
        <v>83</v>
      </c>
      <c r="I37" s="307">
        <f t="shared" ref="I37:I46" si="9">E37</f>
        <v>0.6</v>
      </c>
      <c r="J37" s="602" t="s">
        <v>90</v>
      </c>
      <c r="K37" s="134"/>
    </row>
    <row r="38" spans="1:11" x14ac:dyDescent="0.2">
      <c r="A38" s="593"/>
      <c r="B38" s="600"/>
      <c r="C38" s="335">
        <v>7</v>
      </c>
      <c r="D38" s="336">
        <v>8</v>
      </c>
      <c r="E38" s="143">
        <v>0.65</v>
      </c>
      <c r="F38" s="219" t="s">
        <v>101</v>
      </c>
      <c r="G38" s="143" t="s">
        <v>83</v>
      </c>
      <c r="H38" s="146" t="s">
        <v>83</v>
      </c>
      <c r="I38" s="301">
        <f t="shared" si="9"/>
        <v>0.65</v>
      </c>
      <c r="J38" s="603"/>
      <c r="K38" s="134"/>
    </row>
    <row r="39" spans="1:11" x14ac:dyDescent="0.2">
      <c r="A39" s="593"/>
      <c r="B39" s="600"/>
      <c r="C39" s="335">
        <v>8</v>
      </c>
      <c r="D39" s="336">
        <v>9</v>
      </c>
      <c r="E39" s="143">
        <v>0.75</v>
      </c>
      <c r="F39" s="219" t="s">
        <v>101</v>
      </c>
      <c r="G39" s="245" t="s">
        <v>83</v>
      </c>
      <c r="H39" s="146" t="s">
        <v>83</v>
      </c>
      <c r="I39" s="301">
        <f t="shared" si="9"/>
        <v>0.75</v>
      </c>
      <c r="J39" s="603"/>
      <c r="K39" s="134"/>
    </row>
    <row r="40" spans="1:11" x14ac:dyDescent="0.2">
      <c r="A40" s="593"/>
      <c r="B40" s="600"/>
      <c r="C40" s="335">
        <v>9</v>
      </c>
      <c r="D40" s="336">
        <v>11</v>
      </c>
      <c r="E40" s="252">
        <v>0.85</v>
      </c>
      <c r="F40" s="219" t="s">
        <v>101</v>
      </c>
      <c r="G40" s="143" t="s">
        <v>83</v>
      </c>
      <c r="H40" s="146" t="s">
        <v>83</v>
      </c>
      <c r="I40" s="301">
        <f t="shared" si="9"/>
        <v>0.85</v>
      </c>
      <c r="J40" s="603"/>
      <c r="K40" s="134"/>
    </row>
    <row r="41" spans="1:11" x14ac:dyDescent="0.2">
      <c r="A41" s="593"/>
      <c r="B41" s="600"/>
      <c r="C41" s="337">
        <v>11</v>
      </c>
      <c r="D41" s="338">
        <v>12</v>
      </c>
      <c r="E41" s="254">
        <v>0.95</v>
      </c>
      <c r="F41" s="219" t="s">
        <v>101</v>
      </c>
      <c r="G41" s="143" t="s">
        <v>83</v>
      </c>
      <c r="H41" s="265" t="s">
        <v>83</v>
      </c>
      <c r="I41" s="301">
        <f t="shared" si="9"/>
        <v>0.95</v>
      </c>
      <c r="J41" s="603"/>
      <c r="K41" s="134"/>
    </row>
    <row r="42" spans="1:11" x14ac:dyDescent="0.2">
      <c r="A42" s="593"/>
      <c r="B42" s="600"/>
      <c r="C42" s="337">
        <v>12</v>
      </c>
      <c r="D42" s="338">
        <v>13</v>
      </c>
      <c r="E42" s="252">
        <v>1.05</v>
      </c>
      <c r="F42" s="219" t="s">
        <v>101</v>
      </c>
      <c r="G42" s="143" t="s">
        <v>83</v>
      </c>
      <c r="H42" s="146" t="s">
        <v>83</v>
      </c>
      <c r="I42" s="301">
        <f t="shared" si="9"/>
        <v>1.05</v>
      </c>
      <c r="J42" s="603"/>
      <c r="K42" s="134"/>
    </row>
    <row r="43" spans="1:11" x14ac:dyDescent="0.2">
      <c r="A43" s="593"/>
      <c r="B43" s="600"/>
      <c r="C43" s="337">
        <v>13</v>
      </c>
      <c r="D43" s="338">
        <v>15</v>
      </c>
      <c r="E43" s="252">
        <v>1.1499999999999999</v>
      </c>
      <c r="F43" s="219" t="s">
        <v>101</v>
      </c>
      <c r="G43" s="143" t="s">
        <v>83</v>
      </c>
      <c r="H43" s="146" t="s">
        <v>83</v>
      </c>
      <c r="I43" s="301">
        <f t="shared" si="9"/>
        <v>1.1499999999999999</v>
      </c>
      <c r="J43" s="603"/>
      <c r="K43" s="134"/>
    </row>
    <row r="44" spans="1:11" x14ac:dyDescent="0.2">
      <c r="A44" s="593"/>
      <c r="B44" s="600"/>
      <c r="C44" s="337">
        <v>15</v>
      </c>
      <c r="D44" s="338">
        <v>16</v>
      </c>
      <c r="E44" s="143">
        <v>1.25</v>
      </c>
      <c r="F44" s="144" t="s">
        <v>101</v>
      </c>
      <c r="G44" s="143" t="s">
        <v>83</v>
      </c>
      <c r="H44" s="146" t="s">
        <v>83</v>
      </c>
      <c r="I44" s="301">
        <f t="shared" si="9"/>
        <v>1.25</v>
      </c>
      <c r="J44" s="603"/>
      <c r="K44" s="134"/>
    </row>
    <row r="45" spans="1:11" x14ac:dyDescent="0.2">
      <c r="A45" s="593"/>
      <c r="B45" s="600"/>
      <c r="C45" s="339">
        <v>16</v>
      </c>
      <c r="D45" s="340">
        <v>18</v>
      </c>
      <c r="E45" s="252">
        <v>1.35</v>
      </c>
      <c r="F45" s="144" t="s">
        <v>101</v>
      </c>
      <c r="G45" s="143" t="s">
        <v>83</v>
      </c>
      <c r="H45" s="146" t="s">
        <v>83</v>
      </c>
      <c r="I45" s="301">
        <f t="shared" si="9"/>
        <v>1.35</v>
      </c>
      <c r="J45" s="603"/>
      <c r="K45" s="134"/>
    </row>
    <row r="46" spans="1:11" ht="12.5" thickBot="1" x14ac:dyDescent="0.25">
      <c r="A46" s="594"/>
      <c r="B46" s="601"/>
      <c r="C46" s="343">
        <v>18</v>
      </c>
      <c r="D46" s="344">
        <v>25</v>
      </c>
      <c r="E46" s="162">
        <v>1.4</v>
      </c>
      <c r="F46" s="292" t="s">
        <v>101</v>
      </c>
      <c r="G46" s="119" t="s">
        <v>83</v>
      </c>
      <c r="H46" s="212" t="s">
        <v>83</v>
      </c>
      <c r="I46" s="310">
        <f t="shared" si="9"/>
        <v>1.4</v>
      </c>
      <c r="J46" s="604"/>
      <c r="K46" s="134"/>
    </row>
    <row r="47" spans="1:11" x14ac:dyDescent="0.2">
      <c r="A47" s="592" t="s">
        <v>73</v>
      </c>
      <c r="B47" s="595" t="s">
        <v>58</v>
      </c>
      <c r="C47" s="333"/>
      <c r="D47" s="334">
        <v>7</v>
      </c>
      <c r="E47" s="129">
        <v>0.6</v>
      </c>
      <c r="F47" s="130">
        <v>0.48</v>
      </c>
      <c r="G47" s="282">
        <f t="shared" ref="G47:G56" si="10">E47-F47</f>
        <v>0.12</v>
      </c>
      <c r="H47" s="283">
        <f t="shared" ref="H47:H56" si="11">G47/2</f>
        <v>0.06</v>
      </c>
      <c r="I47" s="284">
        <f t="shared" ref="I47:I56" si="12">E47-F47-G47</f>
        <v>0</v>
      </c>
      <c r="J47" s="133">
        <f t="shared" ref="J47:J56" si="13">E47</f>
        <v>0.6</v>
      </c>
      <c r="K47" s="134"/>
    </row>
    <row r="48" spans="1:11" x14ac:dyDescent="0.2">
      <c r="A48" s="593"/>
      <c r="B48" s="596"/>
      <c r="C48" s="335">
        <v>7</v>
      </c>
      <c r="D48" s="336">
        <v>8</v>
      </c>
      <c r="E48" s="143">
        <v>0.65</v>
      </c>
      <c r="F48" s="144">
        <v>0.52</v>
      </c>
      <c r="G48" s="287">
        <f t="shared" si="10"/>
        <v>0.13</v>
      </c>
      <c r="H48" s="290">
        <f t="shared" si="11"/>
        <v>6.5000000000000002E-2</v>
      </c>
      <c r="I48" s="291">
        <f t="shared" si="12"/>
        <v>0</v>
      </c>
      <c r="J48" s="147">
        <f t="shared" si="13"/>
        <v>0.65</v>
      </c>
      <c r="K48" s="134"/>
    </row>
    <row r="49" spans="1:11" x14ac:dyDescent="0.2">
      <c r="A49" s="593"/>
      <c r="B49" s="596"/>
      <c r="C49" s="335">
        <v>8</v>
      </c>
      <c r="D49" s="336">
        <v>9</v>
      </c>
      <c r="E49" s="143">
        <v>0.75</v>
      </c>
      <c r="F49" s="144">
        <v>0.6</v>
      </c>
      <c r="G49" s="287">
        <f t="shared" si="10"/>
        <v>0.15000000000000002</v>
      </c>
      <c r="H49" s="290">
        <f t="shared" si="11"/>
        <v>7.5000000000000011E-2</v>
      </c>
      <c r="I49" s="291">
        <f t="shared" si="12"/>
        <v>0</v>
      </c>
      <c r="J49" s="147">
        <f t="shared" si="13"/>
        <v>0.75</v>
      </c>
      <c r="K49" s="134"/>
    </row>
    <row r="50" spans="1:11" x14ac:dyDescent="0.2">
      <c r="A50" s="593"/>
      <c r="B50" s="596"/>
      <c r="C50" s="335">
        <v>9</v>
      </c>
      <c r="D50" s="336">
        <v>10</v>
      </c>
      <c r="E50" s="252">
        <v>0.85</v>
      </c>
      <c r="F50" s="292">
        <v>0.68</v>
      </c>
      <c r="G50" s="293">
        <f t="shared" si="10"/>
        <v>0.16999999999999993</v>
      </c>
      <c r="H50" s="290">
        <f t="shared" si="11"/>
        <v>8.4999999999999964E-2</v>
      </c>
      <c r="I50" s="294">
        <f t="shared" si="12"/>
        <v>0</v>
      </c>
      <c r="J50" s="222">
        <f t="shared" si="13"/>
        <v>0.85</v>
      </c>
      <c r="K50" s="134"/>
    </row>
    <row r="51" spans="1:11" x14ac:dyDescent="0.2">
      <c r="A51" s="593"/>
      <c r="B51" s="596"/>
      <c r="C51" s="337">
        <v>10</v>
      </c>
      <c r="D51" s="338">
        <v>12</v>
      </c>
      <c r="E51" s="254">
        <v>0.95</v>
      </c>
      <c r="F51" s="219">
        <v>0.76</v>
      </c>
      <c r="G51" s="293">
        <f t="shared" si="10"/>
        <v>0.18999999999999995</v>
      </c>
      <c r="H51" s="290">
        <f t="shared" si="11"/>
        <v>9.4999999999999973E-2</v>
      </c>
      <c r="I51" s="294">
        <f t="shared" si="12"/>
        <v>0</v>
      </c>
      <c r="J51" s="222">
        <f t="shared" si="13"/>
        <v>0.95</v>
      </c>
      <c r="K51" s="134"/>
    </row>
    <row r="52" spans="1:11" x14ac:dyDescent="0.2">
      <c r="A52" s="593"/>
      <c r="B52" s="597"/>
      <c r="C52" s="337">
        <v>12</v>
      </c>
      <c r="D52" s="338">
        <v>13</v>
      </c>
      <c r="E52" s="252">
        <v>1.05</v>
      </c>
      <c r="F52" s="219">
        <v>0.84</v>
      </c>
      <c r="G52" s="293">
        <f t="shared" si="10"/>
        <v>0.21000000000000008</v>
      </c>
      <c r="H52" s="297">
        <f t="shared" si="11"/>
        <v>0.10500000000000004</v>
      </c>
      <c r="I52" s="298">
        <f t="shared" si="12"/>
        <v>0</v>
      </c>
      <c r="J52" s="147">
        <f t="shared" si="13"/>
        <v>1.05</v>
      </c>
      <c r="K52" s="134"/>
    </row>
    <row r="53" spans="1:11" x14ac:dyDescent="0.2">
      <c r="A53" s="593"/>
      <c r="B53" s="597"/>
      <c r="C53" s="337">
        <v>13</v>
      </c>
      <c r="D53" s="338">
        <v>14</v>
      </c>
      <c r="E53" s="252">
        <v>1.1499999999999999</v>
      </c>
      <c r="F53" s="144">
        <v>0.92</v>
      </c>
      <c r="G53" s="293">
        <f t="shared" si="10"/>
        <v>0.22999999999999987</v>
      </c>
      <c r="H53" s="290">
        <f t="shared" si="11"/>
        <v>0.11499999999999994</v>
      </c>
      <c r="I53" s="291">
        <f t="shared" si="12"/>
        <v>0</v>
      </c>
      <c r="J53" s="147">
        <f t="shared" si="13"/>
        <v>1.1499999999999999</v>
      </c>
      <c r="K53" s="134"/>
    </row>
    <row r="54" spans="1:11" x14ac:dyDescent="0.2">
      <c r="A54" s="593"/>
      <c r="B54" s="597"/>
      <c r="C54" s="337">
        <v>14</v>
      </c>
      <c r="D54" s="338">
        <v>16</v>
      </c>
      <c r="E54" s="143">
        <v>1.25</v>
      </c>
      <c r="F54" s="144">
        <v>1</v>
      </c>
      <c r="G54" s="293">
        <f t="shared" si="10"/>
        <v>0.25</v>
      </c>
      <c r="H54" s="290">
        <f t="shared" si="11"/>
        <v>0.125</v>
      </c>
      <c r="I54" s="289">
        <f t="shared" si="12"/>
        <v>0</v>
      </c>
      <c r="J54" s="256">
        <f t="shared" si="13"/>
        <v>1.25</v>
      </c>
      <c r="K54" s="134"/>
    </row>
    <row r="55" spans="1:11" x14ac:dyDescent="0.2">
      <c r="A55" s="593"/>
      <c r="B55" s="597"/>
      <c r="C55" s="339">
        <v>16</v>
      </c>
      <c r="D55" s="340">
        <v>17</v>
      </c>
      <c r="E55" s="252">
        <v>1.35</v>
      </c>
      <c r="F55" s="144">
        <v>1.08</v>
      </c>
      <c r="G55" s="293">
        <f t="shared" si="10"/>
        <v>0.27</v>
      </c>
      <c r="H55" s="290">
        <f t="shared" si="11"/>
        <v>0.13500000000000001</v>
      </c>
      <c r="I55" s="301">
        <f t="shared" si="12"/>
        <v>0</v>
      </c>
      <c r="J55" s="222">
        <f t="shared" si="13"/>
        <v>1.35</v>
      </c>
      <c r="K55" s="134"/>
    </row>
    <row r="56" spans="1:11" ht="12" customHeight="1" x14ac:dyDescent="0.2">
      <c r="A56" s="593"/>
      <c r="B56" s="598"/>
      <c r="C56" s="339">
        <v>17</v>
      </c>
      <c r="D56" s="345">
        <v>25</v>
      </c>
      <c r="E56" s="152">
        <v>1.4</v>
      </c>
      <c r="F56" s="153">
        <v>1.1200000000000001</v>
      </c>
      <c r="G56" s="303">
        <f t="shared" si="10"/>
        <v>0.2799999999999998</v>
      </c>
      <c r="H56" s="304">
        <f t="shared" si="11"/>
        <v>0.1399999999999999</v>
      </c>
      <c r="I56" s="305">
        <f t="shared" si="12"/>
        <v>0</v>
      </c>
      <c r="J56" s="156">
        <f t="shared" si="13"/>
        <v>1.4</v>
      </c>
      <c r="K56" s="134"/>
    </row>
    <row r="57" spans="1:11" x14ac:dyDescent="0.2">
      <c r="A57" s="593"/>
      <c r="B57" s="599" t="s">
        <v>34</v>
      </c>
      <c r="C57" s="341"/>
      <c r="D57" s="336">
        <v>7</v>
      </c>
      <c r="E57" s="138">
        <v>0.6</v>
      </c>
      <c r="F57" s="292" t="s">
        <v>83</v>
      </c>
      <c r="G57" s="191" t="s">
        <v>83</v>
      </c>
      <c r="H57" s="234" t="s">
        <v>83</v>
      </c>
      <c r="I57" s="307">
        <f t="shared" ref="I57:I64" si="14">E57</f>
        <v>0.6</v>
      </c>
      <c r="J57" s="602" t="s">
        <v>90</v>
      </c>
      <c r="K57" s="134"/>
    </row>
    <row r="58" spans="1:11" x14ac:dyDescent="0.2">
      <c r="A58" s="593"/>
      <c r="B58" s="600"/>
      <c r="C58" s="335">
        <v>7</v>
      </c>
      <c r="D58" s="336">
        <v>8</v>
      </c>
      <c r="E58" s="143">
        <v>0.65</v>
      </c>
      <c r="F58" s="219" t="s">
        <v>83</v>
      </c>
      <c r="G58" s="143" t="s">
        <v>83</v>
      </c>
      <c r="H58" s="146" t="s">
        <v>83</v>
      </c>
      <c r="I58" s="301">
        <f t="shared" si="14"/>
        <v>0.65</v>
      </c>
      <c r="J58" s="603"/>
      <c r="K58" s="134"/>
    </row>
    <row r="59" spans="1:11" x14ac:dyDescent="0.2">
      <c r="A59" s="593"/>
      <c r="B59" s="600"/>
      <c r="C59" s="335">
        <v>8</v>
      </c>
      <c r="D59" s="336">
        <v>9</v>
      </c>
      <c r="E59" s="143">
        <v>0.75</v>
      </c>
      <c r="F59" s="219" t="s">
        <v>83</v>
      </c>
      <c r="G59" s="245" t="s">
        <v>83</v>
      </c>
      <c r="H59" s="146" t="s">
        <v>83</v>
      </c>
      <c r="I59" s="301">
        <f t="shared" si="14"/>
        <v>0.75</v>
      </c>
      <c r="J59" s="603"/>
      <c r="K59" s="134"/>
    </row>
    <row r="60" spans="1:11" x14ac:dyDescent="0.2">
      <c r="A60" s="593"/>
      <c r="B60" s="600"/>
      <c r="C60" s="335">
        <v>9</v>
      </c>
      <c r="D60" s="336">
        <v>10</v>
      </c>
      <c r="E60" s="252">
        <v>0.85</v>
      </c>
      <c r="F60" s="219" t="s">
        <v>83</v>
      </c>
      <c r="G60" s="143" t="s">
        <v>83</v>
      </c>
      <c r="H60" s="146" t="s">
        <v>83</v>
      </c>
      <c r="I60" s="301">
        <f t="shared" si="14"/>
        <v>0.85</v>
      </c>
      <c r="J60" s="603"/>
      <c r="K60" s="134"/>
    </row>
    <row r="61" spans="1:11" x14ac:dyDescent="0.2">
      <c r="A61" s="593"/>
      <c r="B61" s="600"/>
      <c r="C61" s="337">
        <v>10</v>
      </c>
      <c r="D61" s="338">
        <v>12</v>
      </c>
      <c r="E61" s="254">
        <v>0.95</v>
      </c>
      <c r="F61" s="219" t="s">
        <v>83</v>
      </c>
      <c r="G61" s="143" t="s">
        <v>83</v>
      </c>
      <c r="H61" s="265" t="s">
        <v>83</v>
      </c>
      <c r="I61" s="301">
        <f t="shared" si="14"/>
        <v>0.95</v>
      </c>
      <c r="J61" s="603"/>
      <c r="K61" s="134"/>
    </row>
    <row r="62" spans="1:11" x14ac:dyDescent="0.2">
      <c r="A62" s="593"/>
      <c r="B62" s="600"/>
      <c r="C62" s="337">
        <v>12</v>
      </c>
      <c r="D62" s="338">
        <v>13</v>
      </c>
      <c r="E62" s="252">
        <v>1.05</v>
      </c>
      <c r="F62" s="219" t="s">
        <v>83</v>
      </c>
      <c r="G62" s="143" t="s">
        <v>83</v>
      </c>
      <c r="H62" s="146" t="s">
        <v>83</v>
      </c>
      <c r="I62" s="301">
        <f t="shared" si="14"/>
        <v>1.05</v>
      </c>
      <c r="J62" s="603"/>
      <c r="K62" s="134"/>
    </row>
    <row r="63" spans="1:11" x14ac:dyDescent="0.2">
      <c r="A63" s="593"/>
      <c r="B63" s="600"/>
      <c r="C63" s="337">
        <v>13</v>
      </c>
      <c r="D63" s="338">
        <v>14</v>
      </c>
      <c r="E63" s="252">
        <v>1.1499999999999999</v>
      </c>
      <c r="F63" s="219" t="s">
        <v>83</v>
      </c>
      <c r="G63" s="143" t="s">
        <v>83</v>
      </c>
      <c r="H63" s="146" t="s">
        <v>83</v>
      </c>
      <c r="I63" s="301">
        <f t="shared" si="14"/>
        <v>1.1499999999999999</v>
      </c>
      <c r="J63" s="603"/>
      <c r="K63" s="134"/>
    </row>
    <row r="64" spans="1:11" x14ac:dyDescent="0.2">
      <c r="A64" s="593"/>
      <c r="B64" s="600"/>
      <c r="C64" s="337">
        <v>14</v>
      </c>
      <c r="D64" s="338">
        <v>16</v>
      </c>
      <c r="E64" s="143">
        <v>1.25</v>
      </c>
      <c r="F64" s="144" t="s">
        <v>83</v>
      </c>
      <c r="G64" s="143" t="s">
        <v>83</v>
      </c>
      <c r="H64" s="146" t="s">
        <v>83</v>
      </c>
      <c r="I64" s="301">
        <f t="shared" si="14"/>
        <v>1.25</v>
      </c>
      <c r="J64" s="603"/>
      <c r="K64" s="134"/>
    </row>
    <row r="65" spans="1:11" x14ac:dyDescent="0.2">
      <c r="A65" s="593"/>
      <c r="B65" s="600"/>
      <c r="C65" s="339">
        <v>16</v>
      </c>
      <c r="D65" s="340">
        <v>17</v>
      </c>
      <c r="E65" s="252">
        <v>1.35</v>
      </c>
      <c r="F65" s="144" t="s">
        <v>83</v>
      </c>
      <c r="G65" s="143" t="s">
        <v>83</v>
      </c>
      <c r="H65" s="146" t="s">
        <v>83</v>
      </c>
      <c r="I65" s="301">
        <f>E65</f>
        <v>1.35</v>
      </c>
      <c r="J65" s="603"/>
      <c r="K65" s="134"/>
    </row>
    <row r="66" spans="1:11" ht="12.5" thickBot="1" x14ac:dyDescent="0.25">
      <c r="A66" s="594"/>
      <c r="B66" s="601"/>
      <c r="C66" s="343">
        <v>17</v>
      </c>
      <c r="D66" s="344">
        <v>25</v>
      </c>
      <c r="E66" s="162">
        <v>1.4</v>
      </c>
      <c r="F66" s="162" t="s">
        <v>83</v>
      </c>
      <c r="G66" s="119" t="s">
        <v>83</v>
      </c>
      <c r="H66" s="212" t="s">
        <v>83</v>
      </c>
      <c r="I66" s="310">
        <f>E66</f>
        <v>1.4</v>
      </c>
      <c r="J66" s="604"/>
      <c r="K66" s="134"/>
    </row>
    <row r="67" spans="1:11" x14ac:dyDescent="0.2">
      <c r="A67" s="320"/>
      <c r="B67" s="321"/>
      <c r="C67" s="322"/>
      <c r="D67" s="323"/>
      <c r="E67" s="254"/>
      <c r="F67" s="254"/>
      <c r="G67" s="254"/>
      <c r="H67" s="237"/>
      <c r="I67" s="324"/>
      <c r="J67" s="325"/>
      <c r="K67" s="134"/>
    </row>
    <row r="68" spans="1:11" s="276" customFormat="1" ht="9.5" x14ac:dyDescent="0.2">
      <c r="A68" s="605" t="s">
        <v>35</v>
      </c>
      <c r="B68" s="605"/>
      <c r="C68" s="605"/>
      <c r="D68" s="326"/>
      <c r="E68" s="327"/>
      <c r="F68" s="328"/>
      <c r="G68" s="328"/>
      <c r="H68" s="329"/>
      <c r="I68" s="329"/>
      <c r="J68" s="330"/>
      <c r="K68" s="331"/>
    </row>
    <row r="69" spans="1:11" s="276" customFormat="1" ht="22.5" customHeight="1" x14ac:dyDescent="0.2">
      <c r="A69" s="606" t="s">
        <v>238</v>
      </c>
      <c r="B69" s="589"/>
      <c r="C69" s="589"/>
      <c r="D69" s="589"/>
      <c r="E69" s="589"/>
      <c r="F69" s="589"/>
      <c r="G69" s="589"/>
      <c r="H69" s="589"/>
      <c r="I69" s="589"/>
      <c r="J69" s="589"/>
      <c r="K69" s="326"/>
    </row>
    <row r="70" spans="1:11" s="276" customFormat="1" ht="13.5" customHeight="1" x14ac:dyDescent="0.2">
      <c r="A70" s="589" t="s">
        <v>56</v>
      </c>
      <c r="B70" s="589"/>
      <c r="C70" s="589"/>
      <c r="D70" s="589"/>
      <c r="E70" s="589"/>
      <c r="F70" s="589"/>
      <c r="G70" s="589"/>
      <c r="H70" s="589"/>
      <c r="I70" s="589"/>
      <c r="J70" s="589"/>
      <c r="K70" s="326"/>
    </row>
    <row r="71" spans="1:11" ht="12" customHeight="1" x14ac:dyDescent="0.2">
      <c r="A71" s="589" t="s">
        <v>25</v>
      </c>
      <c r="B71" s="590"/>
      <c r="C71" s="590"/>
      <c r="D71" s="590"/>
      <c r="E71" s="590"/>
      <c r="F71" s="590"/>
      <c r="G71" s="590"/>
      <c r="H71" s="590"/>
      <c r="I71" s="590"/>
      <c r="J71" s="590"/>
    </row>
    <row r="72" spans="1:11" ht="14.25" customHeight="1" x14ac:dyDescent="0.2">
      <c r="A72" s="100"/>
      <c r="C72" s="100"/>
      <c r="D72" s="100"/>
      <c r="E72" s="100"/>
      <c r="F72" s="100"/>
      <c r="G72" s="100"/>
      <c r="H72" s="100"/>
      <c r="I72" s="100"/>
      <c r="J72" s="100"/>
    </row>
    <row r="73" spans="1:11" ht="4.5" customHeight="1" x14ac:dyDescent="0.2">
      <c r="A73" s="179"/>
      <c r="B73" s="183"/>
      <c r="C73" s="179"/>
      <c r="D73" s="179"/>
      <c r="E73" s="180"/>
      <c r="F73" s="181"/>
      <c r="G73" s="181"/>
      <c r="H73" s="182"/>
      <c r="I73" s="182"/>
      <c r="J73" s="181"/>
      <c r="K73" s="183"/>
    </row>
    <row r="74" spans="1:11" ht="14" x14ac:dyDescent="0.2">
      <c r="A74" s="183"/>
      <c r="B74" s="183"/>
      <c r="C74" s="179"/>
      <c r="D74" s="183"/>
      <c r="E74" s="180"/>
      <c r="F74" s="181"/>
      <c r="G74" s="181"/>
      <c r="H74" s="182"/>
      <c r="I74" s="182"/>
      <c r="J74" s="181"/>
      <c r="K74" s="183"/>
    </row>
    <row r="75" spans="1:11" ht="14" x14ac:dyDescent="0.2">
      <c r="A75" s="591"/>
      <c r="B75" s="591"/>
      <c r="C75" s="591"/>
      <c r="D75" s="591"/>
      <c r="E75" s="591"/>
      <c r="F75" s="591"/>
      <c r="G75" s="591"/>
      <c r="H75" s="591"/>
      <c r="I75" s="591"/>
      <c r="J75" s="591"/>
      <c r="K75" s="591"/>
    </row>
  </sheetData>
  <mergeCells count="26">
    <mergeCell ref="A1:J1"/>
    <mergeCell ref="A2:J2"/>
    <mergeCell ref="A3:B6"/>
    <mergeCell ref="C3:D6"/>
    <mergeCell ref="E3:E4"/>
    <mergeCell ref="F3:F5"/>
    <mergeCell ref="G3:H4"/>
    <mergeCell ref="I3:I5"/>
    <mergeCell ref="J3:J5"/>
    <mergeCell ref="A7:A26"/>
    <mergeCell ref="B7:B16"/>
    <mergeCell ref="B17:B26"/>
    <mergeCell ref="J17:J26"/>
    <mergeCell ref="A27:A46"/>
    <mergeCell ref="B27:B36"/>
    <mergeCell ref="B37:B46"/>
    <mergeCell ref="J37:J46"/>
    <mergeCell ref="A70:J70"/>
    <mergeCell ref="A71:J71"/>
    <mergeCell ref="A75:K75"/>
    <mergeCell ref="A47:A66"/>
    <mergeCell ref="B47:B56"/>
    <mergeCell ref="B57:B66"/>
    <mergeCell ref="J57:J66"/>
    <mergeCell ref="A68:C68"/>
    <mergeCell ref="A69:J69"/>
  </mergeCells>
  <phoneticPr fontId="36"/>
  <pageMargins left="0.73" right="0.19" top="0.57999999999999996" bottom="0.53" header="0.2" footer="0.2"/>
  <pageSetup paperSize="9"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K71"/>
  <sheetViews>
    <sheetView view="pageBreakPreview" zoomScaleNormal="100" zoomScaleSheetLayoutView="100" workbookViewId="0">
      <pane xSplit="2" ySplit="6" topLeftCell="C7" activePane="bottomRight" state="frozen"/>
      <selection pane="topRight"/>
      <selection pane="bottomLeft"/>
      <selection pane="bottomRight" sqref="A1:J1"/>
    </sheetView>
  </sheetViews>
  <sheetFormatPr defaultColWidth="9.09765625" defaultRowHeight="12" x14ac:dyDescent="0.2"/>
  <cols>
    <col min="1" max="1" width="9.3984375" style="99" customWidth="1"/>
    <col min="2" max="2" width="3.09765625" style="100" customWidth="1"/>
    <col min="3" max="3" width="9.296875" style="99" bestFit="1" customWidth="1"/>
    <col min="4" max="4" width="8.09765625" style="99" customWidth="1"/>
    <col min="5" max="5" width="10.09765625" style="101" customWidth="1"/>
    <col min="6" max="7" width="10.09765625" style="102" customWidth="1"/>
    <col min="8" max="8" width="10.09765625" style="103" customWidth="1"/>
    <col min="9" max="9" width="11.69921875" style="103" customWidth="1"/>
    <col min="10" max="10" width="11.69921875" style="102" customWidth="1"/>
    <col min="11" max="11" width="2.69921875" style="100" customWidth="1"/>
    <col min="12" max="12" width="2.69921875" style="100" bestFit="1" customWidth="1"/>
    <col min="13" max="13" width="5.69921875" style="100" customWidth="1"/>
    <col min="14" max="14" width="5.69921875" style="100" bestFit="1" customWidth="1"/>
    <col min="15" max="15" width="2.69921875" style="100" bestFit="1" customWidth="1"/>
    <col min="16" max="16" width="5.69921875" style="100" customWidth="1"/>
    <col min="17" max="17" width="9.09765625" style="100" bestFit="1"/>
    <col min="18" max="16384" width="9.09765625" style="100"/>
  </cols>
  <sheetData>
    <row r="1" spans="1:11" ht="21.75" customHeight="1" x14ac:dyDescent="0.2">
      <c r="A1" s="549" t="s">
        <v>256</v>
      </c>
      <c r="B1" s="549"/>
      <c r="C1" s="549"/>
      <c r="D1" s="549"/>
      <c r="E1" s="549"/>
      <c r="F1" s="549"/>
      <c r="G1" s="549"/>
      <c r="H1" s="549"/>
      <c r="I1" s="549"/>
      <c r="J1" s="549"/>
      <c r="K1" s="106"/>
    </row>
    <row r="2" spans="1:11" ht="12.5" thickBot="1" x14ac:dyDescent="0.25">
      <c r="A2" s="550" t="s">
        <v>130</v>
      </c>
      <c r="B2" s="550"/>
      <c r="C2" s="550"/>
      <c r="D2" s="550"/>
      <c r="E2" s="550"/>
      <c r="F2" s="550"/>
      <c r="G2" s="550"/>
      <c r="H2" s="550"/>
      <c r="I2" s="550"/>
      <c r="J2" s="550"/>
      <c r="K2" s="106"/>
    </row>
    <row r="3" spans="1:11" ht="15" customHeight="1" x14ac:dyDescent="0.2">
      <c r="A3" s="551" t="s">
        <v>213</v>
      </c>
      <c r="B3" s="552"/>
      <c r="C3" s="557" t="s">
        <v>195</v>
      </c>
      <c r="D3" s="558"/>
      <c r="E3" s="607" t="s">
        <v>175</v>
      </c>
      <c r="F3" s="616" t="s">
        <v>111</v>
      </c>
      <c r="G3" s="610" t="s">
        <v>31</v>
      </c>
      <c r="H3" s="568"/>
      <c r="I3" s="612" t="s">
        <v>156</v>
      </c>
      <c r="J3" s="614" t="s">
        <v>17</v>
      </c>
      <c r="K3" s="106"/>
    </row>
    <row r="4" spans="1:11" ht="15" customHeight="1" x14ac:dyDescent="0.2">
      <c r="A4" s="553"/>
      <c r="B4" s="554"/>
      <c r="C4" s="559"/>
      <c r="D4" s="560"/>
      <c r="E4" s="564"/>
      <c r="F4" s="617"/>
      <c r="G4" s="611"/>
      <c r="H4" s="570"/>
      <c r="I4" s="613"/>
      <c r="J4" s="615"/>
      <c r="K4" s="106"/>
    </row>
    <row r="5" spans="1:11" ht="15" customHeight="1" x14ac:dyDescent="0.2">
      <c r="A5" s="553"/>
      <c r="B5" s="554"/>
      <c r="C5" s="559"/>
      <c r="D5" s="560"/>
      <c r="E5" s="111"/>
      <c r="F5" s="617"/>
      <c r="G5" s="277"/>
      <c r="H5" s="116"/>
      <c r="I5" s="613"/>
      <c r="J5" s="615"/>
      <c r="K5" s="106"/>
    </row>
    <row r="6" spans="1:11" ht="12.5" thickBot="1" x14ac:dyDescent="0.25">
      <c r="A6" s="555"/>
      <c r="B6" s="556"/>
      <c r="C6" s="561"/>
      <c r="D6" s="562"/>
      <c r="E6" s="118" t="s">
        <v>91</v>
      </c>
      <c r="F6" s="211" t="s">
        <v>179</v>
      </c>
      <c r="G6" s="211" t="s">
        <v>26</v>
      </c>
      <c r="H6" s="278" t="s">
        <v>169</v>
      </c>
      <c r="I6" s="279" t="s">
        <v>42</v>
      </c>
      <c r="J6" s="124" t="s">
        <v>91</v>
      </c>
      <c r="K6" s="106"/>
    </row>
    <row r="7" spans="1:11" ht="12" customHeight="1" x14ac:dyDescent="0.2">
      <c r="A7" s="592" t="s">
        <v>12</v>
      </c>
      <c r="B7" s="595" t="s">
        <v>58</v>
      </c>
      <c r="C7" s="333"/>
      <c r="D7" s="334">
        <v>7</v>
      </c>
      <c r="E7" s="129">
        <v>0.55000000000000004</v>
      </c>
      <c r="F7" s="130">
        <v>0.44</v>
      </c>
      <c r="G7" s="282">
        <f t="shared" ref="G7:G15" si="0">E7-F7</f>
        <v>0.11000000000000004</v>
      </c>
      <c r="H7" s="283">
        <f t="shared" ref="H7:H15" si="1">G7/2</f>
        <v>5.5000000000000021E-2</v>
      </c>
      <c r="I7" s="284">
        <f t="shared" ref="I7:I15" si="2">E7-F7-G7</f>
        <v>0</v>
      </c>
      <c r="J7" s="133">
        <f t="shared" ref="J7:J15" si="3">E7</f>
        <v>0.55000000000000004</v>
      </c>
      <c r="K7" s="134"/>
    </row>
    <row r="8" spans="1:11" x14ac:dyDescent="0.2">
      <c r="A8" s="593"/>
      <c r="B8" s="596"/>
      <c r="C8" s="335">
        <v>7</v>
      </c>
      <c r="D8" s="336">
        <v>9</v>
      </c>
      <c r="E8" s="143">
        <v>0.65</v>
      </c>
      <c r="F8" s="144">
        <v>0.52</v>
      </c>
      <c r="G8" s="287">
        <f t="shared" si="0"/>
        <v>0.13</v>
      </c>
      <c r="H8" s="290">
        <f t="shared" si="1"/>
        <v>6.5000000000000002E-2</v>
      </c>
      <c r="I8" s="291">
        <f t="shared" si="2"/>
        <v>0</v>
      </c>
      <c r="J8" s="147">
        <f t="shared" si="3"/>
        <v>0.65</v>
      </c>
      <c r="K8" s="134"/>
    </row>
    <row r="9" spans="1:11" x14ac:dyDescent="0.2">
      <c r="A9" s="593"/>
      <c r="B9" s="596"/>
      <c r="C9" s="335">
        <v>9</v>
      </c>
      <c r="D9" s="336">
        <v>10</v>
      </c>
      <c r="E9" s="143">
        <v>0.75</v>
      </c>
      <c r="F9" s="144">
        <v>0.6</v>
      </c>
      <c r="G9" s="287">
        <f t="shared" si="0"/>
        <v>0.15000000000000002</v>
      </c>
      <c r="H9" s="290">
        <f t="shared" si="1"/>
        <v>7.5000000000000011E-2</v>
      </c>
      <c r="I9" s="291">
        <f t="shared" si="2"/>
        <v>0</v>
      </c>
      <c r="J9" s="147">
        <f t="shared" si="3"/>
        <v>0.75</v>
      </c>
      <c r="K9" s="134"/>
    </row>
    <row r="10" spans="1:11" x14ac:dyDescent="0.2">
      <c r="A10" s="593"/>
      <c r="B10" s="596"/>
      <c r="C10" s="335">
        <v>10</v>
      </c>
      <c r="D10" s="336">
        <v>11</v>
      </c>
      <c r="E10" s="252">
        <v>0.85</v>
      </c>
      <c r="F10" s="292">
        <v>0.68</v>
      </c>
      <c r="G10" s="293">
        <f t="shared" si="0"/>
        <v>0.16999999999999993</v>
      </c>
      <c r="H10" s="290">
        <f t="shared" si="1"/>
        <v>8.4999999999999964E-2</v>
      </c>
      <c r="I10" s="294">
        <f t="shared" si="2"/>
        <v>0</v>
      </c>
      <c r="J10" s="222">
        <f t="shared" si="3"/>
        <v>0.85</v>
      </c>
      <c r="K10" s="134"/>
    </row>
    <row r="11" spans="1:11" x14ac:dyDescent="0.2">
      <c r="A11" s="593"/>
      <c r="B11" s="597"/>
      <c r="C11" s="337">
        <v>11</v>
      </c>
      <c r="D11" s="338">
        <v>12</v>
      </c>
      <c r="E11" s="254">
        <v>0.95</v>
      </c>
      <c r="F11" s="219">
        <v>0.76</v>
      </c>
      <c r="G11" s="293">
        <f t="shared" si="0"/>
        <v>0.18999999999999995</v>
      </c>
      <c r="H11" s="290">
        <f t="shared" si="1"/>
        <v>9.4999999999999973E-2</v>
      </c>
      <c r="I11" s="294">
        <f t="shared" si="2"/>
        <v>0</v>
      </c>
      <c r="J11" s="222">
        <f t="shared" si="3"/>
        <v>0.95</v>
      </c>
      <c r="K11" s="134"/>
    </row>
    <row r="12" spans="1:11" x14ac:dyDescent="0.2">
      <c r="A12" s="593"/>
      <c r="B12" s="597"/>
      <c r="C12" s="337">
        <v>12</v>
      </c>
      <c r="D12" s="338">
        <v>14</v>
      </c>
      <c r="E12" s="252">
        <v>1.05</v>
      </c>
      <c r="F12" s="219">
        <v>0.84</v>
      </c>
      <c r="G12" s="293">
        <f t="shared" si="0"/>
        <v>0.21000000000000008</v>
      </c>
      <c r="H12" s="297">
        <f t="shared" si="1"/>
        <v>0.10500000000000004</v>
      </c>
      <c r="I12" s="298">
        <f t="shared" si="2"/>
        <v>0</v>
      </c>
      <c r="J12" s="147">
        <f t="shared" si="3"/>
        <v>1.05</v>
      </c>
      <c r="K12" s="134"/>
    </row>
    <row r="13" spans="1:11" x14ac:dyDescent="0.2">
      <c r="A13" s="593"/>
      <c r="B13" s="597"/>
      <c r="C13" s="337">
        <v>14</v>
      </c>
      <c r="D13" s="338">
        <v>15</v>
      </c>
      <c r="E13" s="252">
        <v>1.1499999999999999</v>
      </c>
      <c r="F13" s="144">
        <v>0.92</v>
      </c>
      <c r="G13" s="293">
        <f t="shared" si="0"/>
        <v>0.22999999999999987</v>
      </c>
      <c r="H13" s="290">
        <f t="shared" si="1"/>
        <v>0.11499999999999994</v>
      </c>
      <c r="I13" s="291">
        <f t="shared" si="2"/>
        <v>0</v>
      </c>
      <c r="J13" s="147">
        <f t="shared" si="3"/>
        <v>1.1499999999999999</v>
      </c>
      <c r="K13" s="134"/>
    </row>
    <row r="14" spans="1:11" x14ac:dyDescent="0.2">
      <c r="A14" s="593"/>
      <c r="B14" s="597"/>
      <c r="C14" s="337">
        <v>15</v>
      </c>
      <c r="D14" s="338">
        <v>17</v>
      </c>
      <c r="E14" s="143">
        <v>1.25</v>
      </c>
      <c r="F14" s="144">
        <v>1</v>
      </c>
      <c r="G14" s="293">
        <f t="shared" si="0"/>
        <v>0.25</v>
      </c>
      <c r="H14" s="290">
        <f t="shared" si="1"/>
        <v>0.125</v>
      </c>
      <c r="I14" s="289">
        <f t="shared" si="2"/>
        <v>0</v>
      </c>
      <c r="J14" s="256">
        <f t="shared" si="3"/>
        <v>1.25</v>
      </c>
      <c r="K14" s="134"/>
    </row>
    <row r="15" spans="1:11" x14ac:dyDescent="0.2">
      <c r="A15" s="593"/>
      <c r="B15" s="597"/>
      <c r="C15" s="349">
        <v>17</v>
      </c>
      <c r="D15" s="345">
        <v>25</v>
      </c>
      <c r="E15" s="257">
        <v>1.3</v>
      </c>
      <c r="F15" s="152">
        <v>1.04</v>
      </c>
      <c r="G15" s="293">
        <f t="shared" si="0"/>
        <v>0.26</v>
      </c>
      <c r="H15" s="290">
        <f t="shared" si="1"/>
        <v>0.13</v>
      </c>
      <c r="I15" s="301">
        <f t="shared" si="2"/>
        <v>0</v>
      </c>
      <c r="J15" s="222">
        <f t="shared" si="3"/>
        <v>1.3</v>
      </c>
      <c r="K15" s="134"/>
    </row>
    <row r="16" spans="1:11" x14ac:dyDescent="0.2">
      <c r="A16" s="593"/>
      <c r="B16" s="599" t="s">
        <v>34</v>
      </c>
      <c r="C16" s="335"/>
      <c r="D16" s="336">
        <v>7</v>
      </c>
      <c r="E16" s="138">
        <v>0.55000000000000004</v>
      </c>
      <c r="F16" s="292" t="s">
        <v>101</v>
      </c>
      <c r="G16" s="191" t="s">
        <v>83</v>
      </c>
      <c r="H16" s="234" t="s">
        <v>83</v>
      </c>
      <c r="I16" s="307">
        <f t="shared" ref="I16:I24" si="4">E16</f>
        <v>0.55000000000000004</v>
      </c>
      <c r="J16" s="602" t="s">
        <v>90</v>
      </c>
      <c r="K16" s="134"/>
    </row>
    <row r="17" spans="1:11" x14ac:dyDescent="0.2">
      <c r="A17" s="593"/>
      <c r="B17" s="600"/>
      <c r="C17" s="335">
        <v>7</v>
      </c>
      <c r="D17" s="336">
        <v>9</v>
      </c>
      <c r="E17" s="143">
        <v>0.65</v>
      </c>
      <c r="F17" s="219" t="s">
        <v>101</v>
      </c>
      <c r="G17" s="143" t="s">
        <v>83</v>
      </c>
      <c r="H17" s="146" t="s">
        <v>83</v>
      </c>
      <c r="I17" s="301">
        <f t="shared" si="4"/>
        <v>0.65</v>
      </c>
      <c r="J17" s="603"/>
      <c r="K17" s="134"/>
    </row>
    <row r="18" spans="1:11" x14ac:dyDescent="0.2">
      <c r="A18" s="593"/>
      <c r="B18" s="600"/>
      <c r="C18" s="335">
        <v>9</v>
      </c>
      <c r="D18" s="336">
        <v>10</v>
      </c>
      <c r="E18" s="143">
        <v>0.75</v>
      </c>
      <c r="F18" s="219" t="s">
        <v>101</v>
      </c>
      <c r="G18" s="245" t="s">
        <v>83</v>
      </c>
      <c r="H18" s="146" t="s">
        <v>83</v>
      </c>
      <c r="I18" s="301">
        <f t="shared" si="4"/>
        <v>0.75</v>
      </c>
      <c r="J18" s="603"/>
      <c r="K18" s="134"/>
    </row>
    <row r="19" spans="1:11" x14ac:dyDescent="0.2">
      <c r="A19" s="593"/>
      <c r="B19" s="600"/>
      <c r="C19" s="335">
        <v>10</v>
      </c>
      <c r="D19" s="336">
        <v>11</v>
      </c>
      <c r="E19" s="252">
        <v>0.85</v>
      </c>
      <c r="F19" s="219" t="s">
        <v>101</v>
      </c>
      <c r="G19" s="143" t="s">
        <v>83</v>
      </c>
      <c r="H19" s="146" t="s">
        <v>83</v>
      </c>
      <c r="I19" s="301">
        <f t="shared" si="4"/>
        <v>0.85</v>
      </c>
      <c r="J19" s="603"/>
      <c r="K19" s="134"/>
    </row>
    <row r="20" spans="1:11" x14ac:dyDescent="0.2">
      <c r="A20" s="593"/>
      <c r="B20" s="600"/>
      <c r="C20" s="337">
        <v>11</v>
      </c>
      <c r="D20" s="338">
        <v>12</v>
      </c>
      <c r="E20" s="254">
        <v>0.95</v>
      </c>
      <c r="F20" s="219" t="s">
        <v>101</v>
      </c>
      <c r="G20" s="143" t="s">
        <v>83</v>
      </c>
      <c r="H20" s="265" t="s">
        <v>83</v>
      </c>
      <c r="I20" s="301">
        <f t="shared" si="4"/>
        <v>0.95</v>
      </c>
      <c r="J20" s="603"/>
      <c r="K20" s="134"/>
    </row>
    <row r="21" spans="1:11" x14ac:dyDescent="0.2">
      <c r="A21" s="593"/>
      <c r="B21" s="600"/>
      <c r="C21" s="337">
        <v>12</v>
      </c>
      <c r="D21" s="338">
        <v>14</v>
      </c>
      <c r="E21" s="252">
        <v>1.05</v>
      </c>
      <c r="F21" s="219" t="s">
        <v>101</v>
      </c>
      <c r="G21" s="143" t="s">
        <v>83</v>
      </c>
      <c r="H21" s="146" t="s">
        <v>83</v>
      </c>
      <c r="I21" s="301">
        <f t="shared" si="4"/>
        <v>1.05</v>
      </c>
      <c r="J21" s="603"/>
      <c r="K21" s="134"/>
    </row>
    <row r="22" spans="1:11" x14ac:dyDescent="0.2">
      <c r="A22" s="593"/>
      <c r="B22" s="600"/>
      <c r="C22" s="337">
        <v>14</v>
      </c>
      <c r="D22" s="338">
        <v>15</v>
      </c>
      <c r="E22" s="252">
        <v>1.1499999999999999</v>
      </c>
      <c r="F22" s="219" t="s">
        <v>101</v>
      </c>
      <c r="G22" s="143" t="s">
        <v>83</v>
      </c>
      <c r="H22" s="146" t="s">
        <v>83</v>
      </c>
      <c r="I22" s="301">
        <f t="shared" si="4"/>
        <v>1.1499999999999999</v>
      </c>
      <c r="J22" s="603"/>
      <c r="K22" s="134"/>
    </row>
    <row r="23" spans="1:11" x14ac:dyDescent="0.2">
      <c r="A23" s="593"/>
      <c r="B23" s="600"/>
      <c r="C23" s="337">
        <v>15</v>
      </c>
      <c r="D23" s="338">
        <v>17</v>
      </c>
      <c r="E23" s="143">
        <v>1.25</v>
      </c>
      <c r="F23" s="144" t="s">
        <v>101</v>
      </c>
      <c r="G23" s="143" t="s">
        <v>83</v>
      </c>
      <c r="H23" s="146" t="s">
        <v>83</v>
      </c>
      <c r="I23" s="301">
        <f t="shared" si="4"/>
        <v>1.25</v>
      </c>
      <c r="J23" s="603"/>
      <c r="K23" s="134"/>
    </row>
    <row r="24" spans="1:11" ht="12.5" thickBot="1" x14ac:dyDescent="0.25">
      <c r="A24" s="593"/>
      <c r="B24" s="600"/>
      <c r="C24" s="339">
        <v>17</v>
      </c>
      <c r="D24" s="340">
        <v>25</v>
      </c>
      <c r="E24" s="252">
        <v>1.3</v>
      </c>
      <c r="F24" s="144" t="s">
        <v>101</v>
      </c>
      <c r="G24" s="143" t="s">
        <v>83</v>
      </c>
      <c r="H24" s="146" t="s">
        <v>83</v>
      </c>
      <c r="I24" s="301">
        <f t="shared" si="4"/>
        <v>1.3</v>
      </c>
      <c r="J24" s="603"/>
      <c r="K24" s="134"/>
    </row>
    <row r="25" spans="1:11" ht="12" customHeight="1" x14ac:dyDescent="0.2">
      <c r="A25" s="592" t="s">
        <v>185</v>
      </c>
      <c r="B25" s="595" t="s">
        <v>58</v>
      </c>
      <c r="C25" s="333"/>
      <c r="D25" s="334">
        <v>7</v>
      </c>
      <c r="E25" s="129">
        <v>0.55000000000000004</v>
      </c>
      <c r="F25" s="130">
        <v>0.44</v>
      </c>
      <c r="G25" s="282">
        <f t="shared" ref="G25:G32" si="5">E25-F25</f>
        <v>0.11000000000000004</v>
      </c>
      <c r="H25" s="283">
        <f t="shared" ref="H25:H32" si="6">G25/2</f>
        <v>5.5000000000000021E-2</v>
      </c>
      <c r="I25" s="284">
        <f t="shared" ref="I25:I32" si="7">E25-F25-G25</f>
        <v>0</v>
      </c>
      <c r="J25" s="133">
        <f t="shared" ref="J25:J32" si="8">E25</f>
        <v>0.55000000000000004</v>
      </c>
      <c r="K25" s="134"/>
    </row>
    <row r="26" spans="1:11" x14ac:dyDescent="0.2">
      <c r="A26" s="618"/>
      <c r="B26" s="596"/>
      <c r="C26" s="335">
        <v>7</v>
      </c>
      <c r="D26" s="336">
        <v>8</v>
      </c>
      <c r="E26" s="143">
        <v>0.65</v>
      </c>
      <c r="F26" s="144">
        <v>0.52</v>
      </c>
      <c r="G26" s="287">
        <f t="shared" si="5"/>
        <v>0.13</v>
      </c>
      <c r="H26" s="290">
        <f t="shared" si="6"/>
        <v>6.5000000000000002E-2</v>
      </c>
      <c r="I26" s="291">
        <f t="shared" si="7"/>
        <v>0</v>
      </c>
      <c r="J26" s="147">
        <f t="shared" si="8"/>
        <v>0.65</v>
      </c>
      <c r="K26" s="134"/>
    </row>
    <row r="27" spans="1:11" x14ac:dyDescent="0.2">
      <c r="A27" s="618"/>
      <c r="B27" s="596"/>
      <c r="C27" s="335">
        <v>8</v>
      </c>
      <c r="D27" s="336">
        <v>10</v>
      </c>
      <c r="E27" s="143">
        <v>0.75</v>
      </c>
      <c r="F27" s="144">
        <v>0.6</v>
      </c>
      <c r="G27" s="287">
        <f t="shared" si="5"/>
        <v>0.15000000000000002</v>
      </c>
      <c r="H27" s="290">
        <f t="shared" si="6"/>
        <v>7.5000000000000011E-2</v>
      </c>
      <c r="I27" s="291">
        <f t="shared" si="7"/>
        <v>0</v>
      </c>
      <c r="J27" s="147">
        <f t="shared" si="8"/>
        <v>0.75</v>
      </c>
      <c r="K27" s="134"/>
    </row>
    <row r="28" spans="1:11" x14ac:dyDescent="0.2">
      <c r="A28" s="618"/>
      <c r="B28" s="596"/>
      <c r="C28" s="335">
        <v>10</v>
      </c>
      <c r="D28" s="336">
        <v>11</v>
      </c>
      <c r="E28" s="252">
        <v>0.85</v>
      </c>
      <c r="F28" s="292">
        <v>0.68</v>
      </c>
      <c r="G28" s="293">
        <f t="shared" si="5"/>
        <v>0.16999999999999993</v>
      </c>
      <c r="H28" s="290">
        <f t="shared" si="6"/>
        <v>8.4999999999999964E-2</v>
      </c>
      <c r="I28" s="294">
        <f t="shared" si="7"/>
        <v>0</v>
      </c>
      <c r="J28" s="222">
        <f t="shared" si="8"/>
        <v>0.85</v>
      </c>
      <c r="K28" s="134"/>
    </row>
    <row r="29" spans="1:11" x14ac:dyDescent="0.2">
      <c r="A29" s="618"/>
      <c r="B29" s="596"/>
      <c r="C29" s="337">
        <v>11</v>
      </c>
      <c r="D29" s="338">
        <v>12</v>
      </c>
      <c r="E29" s="254">
        <v>0.95</v>
      </c>
      <c r="F29" s="219">
        <v>0.76</v>
      </c>
      <c r="G29" s="293">
        <f t="shared" si="5"/>
        <v>0.18999999999999995</v>
      </c>
      <c r="H29" s="290">
        <f t="shared" si="6"/>
        <v>9.4999999999999973E-2</v>
      </c>
      <c r="I29" s="294">
        <f t="shared" si="7"/>
        <v>0</v>
      </c>
      <c r="J29" s="222">
        <f t="shared" si="8"/>
        <v>0.95</v>
      </c>
      <c r="K29" s="134"/>
    </row>
    <row r="30" spans="1:11" x14ac:dyDescent="0.2">
      <c r="A30" s="618"/>
      <c r="B30" s="596"/>
      <c r="C30" s="337">
        <v>12</v>
      </c>
      <c r="D30" s="338">
        <v>13</v>
      </c>
      <c r="E30" s="252">
        <v>1.05</v>
      </c>
      <c r="F30" s="219">
        <v>0.84</v>
      </c>
      <c r="G30" s="293">
        <f t="shared" si="5"/>
        <v>0.21000000000000008</v>
      </c>
      <c r="H30" s="297">
        <f t="shared" si="6"/>
        <v>0.10500000000000004</v>
      </c>
      <c r="I30" s="298">
        <f t="shared" si="7"/>
        <v>0</v>
      </c>
      <c r="J30" s="147">
        <f t="shared" si="8"/>
        <v>1.05</v>
      </c>
      <c r="K30" s="134"/>
    </row>
    <row r="31" spans="1:11" x14ac:dyDescent="0.2">
      <c r="A31" s="618"/>
      <c r="B31" s="596"/>
      <c r="C31" s="337">
        <v>13</v>
      </c>
      <c r="D31" s="338">
        <v>15</v>
      </c>
      <c r="E31" s="252">
        <v>1.1499999999999999</v>
      </c>
      <c r="F31" s="144">
        <v>0.92</v>
      </c>
      <c r="G31" s="293">
        <f t="shared" si="5"/>
        <v>0.22999999999999987</v>
      </c>
      <c r="H31" s="290">
        <f t="shared" si="6"/>
        <v>0.11499999999999994</v>
      </c>
      <c r="I31" s="291">
        <f t="shared" si="7"/>
        <v>0</v>
      </c>
      <c r="J31" s="147">
        <f t="shared" si="8"/>
        <v>1.1499999999999999</v>
      </c>
      <c r="K31" s="134"/>
    </row>
    <row r="32" spans="1:11" x14ac:dyDescent="0.2">
      <c r="A32" s="618"/>
      <c r="B32" s="596"/>
      <c r="C32" s="337">
        <v>15</v>
      </c>
      <c r="D32" s="338">
        <v>17</v>
      </c>
      <c r="E32" s="143">
        <v>1.25</v>
      </c>
      <c r="F32" s="144">
        <v>1</v>
      </c>
      <c r="G32" s="293">
        <f t="shared" si="5"/>
        <v>0.25</v>
      </c>
      <c r="H32" s="290">
        <f t="shared" si="6"/>
        <v>0.125</v>
      </c>
      <c r="I32" s="289">
        <f t="shared" si="7"/>
        <v>0</v>
      </c>
      <c r="J32" s="256">
        <f t="shared" si="8"/>
        <v>1.25</v>
      </c>
      <c r="K32" s="134"/>
    </row>
    <row r="33" spans="1:11" x14ac:dyDescent="0.2">
      <c r="A33" s="618"/>
      <c r="B33" s="620"/>
      <c r="C33" s="349">
        <v>17</v>
      </c>
      <c r="D33" s="345">
        <v>25</v>
      </c>
      <c r="E33" s="153">
        <v>1.3</v>
      </c>
      <c r="F33" s="152">
        <v>1.04</v>
      </c>
      <c r="G33" s="293">
        <f>E33-F33</f>
        <v>0.26</v>
      </c>
      <c r="H33" s="290">
        <f>G33/2</f>
        <v>0.13</v>
      </c>
      <c r="I33" s="301">
        <f>E33-F33-G33</f>
        <v>0</v>
      </c>
      <c r="J33" s="222">
        <f>E33</f>
        <v>1.3</v>
      </c>
      <c r="K33" s="134"/>
    </row>
    <row r="34" spans="1:11" ht="12" customHeight="1" x14ac:dyDescent="0.2">
      <c r="A34" s="618"/>
      <c r="B34" s="599" t="s">
        <v>34</v>
      </c>
      <c r="C34" s="335"/>
      <c r="D34" s="336">
        <v>7</v>
      </c>
      <c r="E34" s="138">
        <v>0.55000000000000004</v>
      </c>
      <c r="F34" s="292" t="s">
        <v>83</v>
      </c>
      <c r="G34" s="191" t="s">
        <v>83</v>
      </c>
      <c r="H34" s="234" t="s">
        <v>83</v>
      </c>
      <c r="I34" s="307">
        <f t="shared" ref="I34:I42" si="9">E34</f>
        <v>0.55000000000000004</v>
      </c>
      <c r="J34" s="602" t="s">
        <v>90</v>
      </c>
      <c r="K34" s="134"/>
    </row>
    <row r="35" spans="1:11" x14ac:dyDescent="0.2">
      <c r="A35" s="618"/>
      <c r="B35" s="600"/>
      <c r="C35" s="335">
        <v>7</v>
      </c>
      <c r="D35" s="336">
        <v>8</v>
      </c>
      <c r="E35" s="143">
        <v>0.65</v>
      </c>
      <c r="F35" s="219" t="s">
        <v>83</v>
      </c>
      <c r="G35" s="143" t="s">
        <v>83</v>
      </c>
      <c r="H35" s="146" t="s">
        <v>83</v>
      </c>
      <c r="I35" s="301">
        <f t="shared" si="9"/>
        <v>0.65</v>
      </c>
      <c r="J35" s="603"/>
      <c r="K35" s="134"/>
    </row>
    <row r="36" spans="1:11" x14ac:dyDescent="0.2">
      <c r="A36" s="618"/>
      <c r="B36" s="600"/>
      <c r="C36" s="335">
        <v>8</v>
      </c>
      <c r="D36" s="336">
        <v>10</v>
      </c>
      <c r="E36" s="143">
        <v>0.75</v>
      </c>
      <c r="F36" s="219" t="s">
        <v>83</v>
      </c>
      <c r="G36" s="245" t="s">
        <v>83</v>
      </c>
      <c r="H36" s="146" t="s">
        <v>83</v>
      </c>
      <c r="I36" s="301">
        <f t="shared" si="9"/>
        <v>0.75</v>
      </c>
      <c r="J36" s="603"/>
      <c r="K36" s="134"/>
    </row>
    <row r="37" spans="1:11" x14ac:dyDescent="0.2">
      <c r="A37" s="618"/>
      <c r="B37" s="600"/>
      <c r="C37" s="335">
        <v>10</v>
      </c>
      <c r="D37" s="336">
        <v>11</v>
      </c>
      <c r="E37" s="252">
        <v>0.85</v>
      </c>
      <c r="F37" s="219" t="s">
        <v>83</v>
      </c>
      <c r="G37" s="143" t="s">
        <v>83</v>
      </c>
      <c r="H37" s="146" t="s">
        <v>83</v>
      </c>
      <c r="I37" s="301">
        <f t="shared" si="9"/>
        <v>0.85</v>
      </c>
      <c r="J37" s="603"/>
      <c r="K37" s="134"/>
    </row>
    <row r="38" spans="1:11" x14ac:dyDescent="0.2">
      <c r="A38" s="618"/>
      <c r="B38" s="600"/>
      <c r="C38" s="337">
        <v>11</v>
      </c>
      <c r="D38" s="338">
        <v>12</v>
      </c>
      <c r="E38" s="254">
        <v>0.95</v>
      </c>
      <c r="F38" s="219" t="s">
        <v>83</v>
      </c>
      <c r="G38" s="143" t="s">
        <v>83</v>
      </c>
      <c r="H38" s="265" t="s">
        <v>83</v>
      </c>
      <c r="I38" s="301">
        <f t="shared" si="9"/>
        <v>0.95</v>
      </c>
      <c r="J38" s="603"/>
      <c r="K38" s="134"/>
    </row>
    <row r="39" spans="1:11" x14ac:dyDescent="0.2">
      <c r="A39" s="618"/>
      <c r="B39" s="600"/>
      <c r="C39" s="337">
        <v>12</v>
      </c>
      <c r="D39" s="338">
        <v>13</v>
      </c>
      <c r="E39" s="252">
        <v>1.05</v>
      </c>
      <c r="F39" s="219" t="s">
        <v>83</v>
      </c>
      <c r="G39" s="143" t="s">
        <v>83</v>
      </c>
      <c r="H39" s="146" t="s">
        <v>83</v>
      </c>
      <c r="I39" s="301">
        <f t="shared" si="9"/>
        <v>1.05</v>
      </c>
      <c r="J39" s="603"/>
      <c r="K39" s="134"/>
    </row>
    <row r="40" spans="1:11" x14ac:dyDescent="0.2">
      <c r="A40" s="618"/>
      <c r="B40" s="600"/>
      <c r="C40" s="337">
        <v>13</v>
      </c>
      <c r="D40" s="338">
        <v>15</v>
      </c>
      <c r="E40" s="252">
        <v>1.1499999999999999</v>
      </c>
      <c r="F40" s="219" t="s">
        <v>83</v>
      </c>
      <c r="G40" s="143" t="s">
        <v>83</v>
      </c>
      <c r="H40" s="146" t="s">
        <v>83</v>
      </c>
      <c r="I40" s="301">
        <f t="shared" si="9"/>
        <v>1.1499999999999999</v>
      </c>
      <c r="J40" s="603"/>
      <c r="K40" s="134"/>
    </row>
    <row r="41" spans="1:11" x14ac:dyDescent="0.2">
      <c r="A41" s="618"/>
      <c r="B41" s="600"/>
      <c r="C41" s="337">
        <v>15</v>
      </c>
      <c r="D41" s="338">
        <v>17</v>
      </c>
      <c r="E41" s="143">
        <v>1.25</v>
      </c>
      <c r="F41" s="144" t="s">
        <v>83</v>
      </c>
      <c r="G41" s="143" t="s">
        <v>83</v>
      </c>
      <c r="H41" s="146" t="s">
        <v>83</v>
      </c>
      <c r="I41" s="301">
        <f t="shared" si="9"/>
        <v>1.25</v>
      </c>
      <c r="J41" s="603"/>
      <c r="K41" s="134"/>
    </row>
    <row r="42" spans="1:11" ht="12.5" thickBot="1" x14ac:dyDescent="0.25">
      <c r="A42" s="619"/>
      <c r="B42" s="601"/>
      <c r="C42" s="339">
        <v>17</v>
      </c>
      <c r="D42" s="340">
        <v>25</v>
      </c>
      <c r="E42" s="252">
        <v>1.3</v>
      </c>
      <c r="F42" s="144" t="s">
        <v>83</v>
      </c>
      <c r="G42" s="143" t="s">
        <v>83</v>
      </c>
      <c r="H42" s="146" t="s">
        <v>83</v>
      </c>
      <c r="I42" s="301">
        <f t="shared" si="9"/>
        <v>1.3</v>
      </c>
      <c r="J42" s="603"/>
      <c r="K42" s="134"/>
    </row>
    <row r="43" spans="1:11" x14ac:dyDescent="0.2">
      <c r="A43" s="592" t="s">
        <v>239</v>
      </c>
      <c r="B43" s="595"/>
      <c r="C43" s="333"/>
      <c r="D43" s="334">
        <v>7</v>
      </c>
      <c r="E43" s="129">
        <v>0.6</v>
      </c>
      <c r="F43" s="130">
        <v>0.48</v>
      </c>
      <c r="G43" s="282">
        <f t="shared" ref="G43:G52" si="10">E43-F43</f>
        <v>0.12</v>
      </c>
      <c r="H43" s="283">
        <f t="shared" ref="H43:H52" si="11">G43/2</f>
        <v>0.06</v>
      </c>
      <c r="I43" s="284">
        <f t="shared" ref="I43:I52" si="12">E43-F43-G43</f>
        <v>0</v>
      </c>
      <c r="J43" s="133">
        <f t="shared" ref="J43:J52" si="13">E43</f>
        <v>0.6</v>
      </c>
      <c r="K43" s="134"/>
    </row>
    <row r="44" spans="1:11" x14ac:dyDescent="0.2">
      <c r="A44" s="593"/>
      <c r="B44" s="596"/>
      <c r="C44" s="335">
        <v>7</v>
      </c>
      <c r="D44" s="336">
        <v>8</v>
      </c>
      <c r="E44" s="143">
        <v>0.65</v>
      </c>
      <c r="F44" s="144">
        <v>0.52</v>
      </c>
      <c r="G44" s="287">
        <f t="shared" si="10"/>
        <v>0.13</v>
      </c>
      <c r="H44" s="290">
        <f t="shared" si="11"/>
        <v>6.5000000000000002E-2</v>
      </c>
      <c r="I44" s="291">
        <f t="shared" si="12"/>
        <v>0</v>
      </c>
      <c r="J44" s="147">
        <f t="shared" si="13"/>
        <v>0.65</v>
      </c>
      <c r="K44" s="134"/>
    </row>
    <row r="45" spans="1:11" x14ac:dyDescent="0.2">
      <c r="A45" s="593"/>
      <c r="B45" s="596"/>
      <c r="C45" s="335">
        <v>8</v>
      </c>
      <c r="D45" s="336">
        <v>9</v>
      </c>
      <c r="E45" s="143">
        <v>0.75</v>
      </c>
      <c r="F45" s="144">
        <v>0.6</v>
      </c>
      <c r="G45" s="287">
        <f t="shared" si="10"/>
        <v>0.15000000000000002</v>
      </c>
      <c r="H45" s="290">
        <f t="shared" si="11"/>
        <v>7.5000000000000011E-2</v>
      </c>
      <c r="I45" s="291">
        <f t="shared" si="12"/>
        <v>0</v>
      </c>
      <c r="J45" s="147">
        <f t="shared" si="13"/>
        <v>0.75</v>
      </c>
      <c r="K45" s="134"/>
    </row>
    <row r="46" spans="1:11" x14ac:dyDescent="0.2">
      <c r="A46" s="593"/>
      <c r="B46" s="596"/>
      <c r="C46" s="335">
        <v>9</v>
      </c>
      <c r="D46" s="336">
        <v>10</v>
      </c>
      <c r="E46" s="252">
        <v>0.85</v>
      </c>
      <c r="F46" s="292">
        <v>0.68</v>
      </c>
      <c r="G46" s="293">
        <f t="shared" si="10"/>
        <v>0.16999999999999993</v>
      </c>
      <c r="H46" s="290">
        <f t="shared" si="11"/>
        <v>8.4999999999999964E-2</v>
      </c>
      <c r="I46" s="294">
        <f t="shared" si="12"/>
        <v>0</v>
      </c>
      <c r="J46" s="222">
        <f t="shared" si="13"/>
        <v>0.85</v>
      </c>
      <c r="K46" s="134"/>
    </row>
    <row r="47" spans="1:11" x14ac:dyDescent="0.2">
      <c r="A47" s="593"/>
      <c r="B47" s="596"/>
      <c r="C47" s="337">
        <v>10</v>
      </c>
      <c r="D47" s="338">
        <v>12</v>
      </c>
      <c r="E47" s="254">
        <v>0.95</v>
      </c>
      <c r="F47" s="219">
        <v>0.76</v>
      </c>
      <c r="G47" s="293">
        <f t="shared" si="10"/>
        <v>0.18999999999999995</v>
      </c>
      <c r="H47" s="290">
        <f t="shared" si="11"/>
        <v>9.4999999999999973E-2</v>
      </c>
      <c r="I47" s="294">
        <f t="shared" si="12"/>
        <v>0</v>
      </c>
      <c r="J47" s="222">
        <f t="shared" si="13"/>
        <v>0.95</v>
      </c>
      <c r="K47" s="134"/>
    </row>
    <row r="48" spans="1:11" x14ac:dyDescent="0.2">
      <c r="A48" s="593"/>
      <c r="B48" s="597"/>
      <c r="C48" s="337">
        <v>12</v>
      </c>
      <c r="D48" s="338">
        <v>13</v>
      </c>
      <c r="E48" s="252">
        <v>1.05</v>
      </c>
      <c r="F48" s="219">
        <v>0.84</v>
      </c>
      <c r="G48" s="293">
        <f t="shared" si="10"/>
        <v>0.21000000000000008</v>
      </c>
      <c r="H48" s="297">
        <f t="shared" si="11"/>
        <v>0.10500000000000004</v>
      </c>
      <c r="I48" s="298">
        <f t="shared" si="12"/>
        <v>0</v>
      </c>
      <c r="J48" s="147">
        <f t="shared" si="13"/>
        <v>1.05</v>
      </c>
      <c r="K48" s="134"/>
    </row>
    <row r="49" spans="1:11" x14ac:dyDescent="0.2">
      <c r="A49" s="593"/>
      <c r="B49" s="597"/>
      <c r="C49" s="337">
        <v>13</v>
      </c>
      <c r="D49" s="338">
        <v>14</v>
      </c>
      <c r="E49" s="252">
        <v>1.1499999999999999</v>
      </c>
      <c r="F49" s="144">
        <v>0.92</v>
      </c>
      <c r="G49" s="293">
        <f t="shared" si="10"/>
        <v>0.22999999999999987</v>
      </c>
      <c r="H49" s="290">
        <f t="shared" si="11"/>
        <v>0.11499999999999994</v>
      </c>
      <c r="I49" s="291">
        <f t="shared" si="12"/>
        <v>0</v>
      </c>
      <c r="J49" s="147">
        <f t="shared" si="13"/>
        <v>1.1499999999999999</v>
      </c>
      <c r="K49" s="134"/>
    </row>
    <row r="50" spans="1:11" x14ac:dyDescent="0.2">
      <c r="A50" s="593"/>
      <c r="B50" s="597"/>
      <c r="C50" s="337">
        <v>14</v>
      </c>
      <c r="D50" s="338">
        <v>16</v>
      </c>
      <c r="E50" s="143">
        <v>1.25</v>
      </c>
      <c r="F50" s="144">
        <v>1</v>
      </c>
      <c r="G50" s="293">
        <f t="shared" si="10"/>
        <v>0.25</v>
      </c>
      <c r="H50" s="290">
        <f t="shared" si="11"/>
        <v>0.125</v>
      </c>
      <c r="I50" s="289">
        <f t="shared" si="12"/>
        <v>0</v>
      </c>
      <c r="J50" s="256">
        <f t="shared" si="13"/>
        <v>1.25</v>
      </c>
      <c r="K50" s="134"/>
    </row>
    <row r="51" spans="1:11" x14ac:dyDescent="0.2">
      <c r="A51" s="593"/>
      <c r="B51" s="597"/>
      <c r="C51" s="337">
        <v>16</v>
      </c>
      <c r="D51" s="338">
        <v>18</v>
      </c>
      <c r="E51" s="144">
        <v>1.35</v>
      </c>
      <c r="F51" s="143">
        <v>1.08</v>
      </c>
      <c r="G51" s="293">
        <f t="shared" si="10"/>
        <v>0.27</v>
      </c>
      <c r="H51" s="290">
        <f t="shared" si="11"/>
        <v>0.13500000000000001</v>
      </c>
      <c r="I51" s="301">
        <f t="shared" si="12"/>
        <v>0</v>
      </c>
      <c r="J51" s="222">
        <f t="shared" si="13"/>
        <v>1.35</v>
      </c>
      <c r="K51" s="134"/>
    </row>
    <row r="52" spans="1:11" x14ac:dyDescent="0.2">
      <c r="A52" s="593"/>
      <c r="B52" s="597"/>
      <c r="C52" s="349">
        <v>18</v>
      </c>
      <c r="D52" s="345">
        <v>25</v>
      </c>
      <c r="E52" s="314">
        <v>1.4</v>
      </c>
      <c r="F52" s="230">
        <v>1.1200000000000001</v>
      </c>
      <c r="G52" s="287">
        <f t="shared" si="10"/>
        <v>0.2799999999999998</v>
      </c>
      <c r="H52" s="290">
        <f t="shared" si="11"/>
        <v>0.1399999999999999</v>
      </c>
      <c r="I52" s="301">
        <f t="shared" si="12"/>
        <v>0</v>
      </c>
      <c r="J52" s="222">
        <f t="shared" si="13"/>
        <v>1.4</v>
      </c>
      <c r="K52" s="134"/>
    </row>
    <row r="53" spans="1:11" x14ac:dyDescent="0.2">
      <c r="A53" s="593"/>
      <c r="B53" s="599"/>
      <c r="C53" s="335"/>
      <c r="D53" s="336">
        <v>7</v>
      </c>
      <c r="E53" s="138">
        <v>0.6</v>
      </c>
      <c r="F53" s="292" t="s">
        <v>83</v>
      </c>
      <c r="G53" s="191" t="s">
        <v>83</v>
      </c>
      <c r="H53" s="234" t="s">
        <v>83</v>
      </c>
      <c r="I53" s="307">
        <f t="shared" ref="I53:I62" si="14">E53</f>
        <v>0.6</v>
      </c>
      <c r="J53" s="602" t="s">
        <v>90</v>
      </c>
      <c r="K53" s="134"/>
    </row>
    <row r="54" spans="1:11" x14ac:dyDescent="0.2">
      <c r="A54" s="593"/>
      <c r="B54" s="600"/>
      <c r="C54" s="335">
        <v>7</v>
      </c>
      <c r="D54" s="336">
        <v>8</v>
      </c>
      <c r="E54" s="143">
        <v>0.65</v>
      </c>
      <c r="F54" s="219" t="s">
        <v>83</v>
      </c>
      <c r="G54" s="143" t="s">
        <v>83</v>
      </c>
      <c r="H54" s="146" t="s">
        <v>83</v>
      </c>
      <c r="I54" s="301">
        <f t="shared" si="14"/>
        <v>0.65</v>
      </c>
      <c r="J54" s="603"/>
      <c r="K54" s="134"/>
    </row>
    <row r="55" spans="1:11" x14ac:dyDescent="0.2">
      <c r="A55" s="593"/>
      <c r="B55" s="600"/>
      <c r="C55" s="335">
        <v>8</v>
      </c>
      <c r="D55" s="336">
        <v>9</v>
      </c>
      <c r="E55" s="143">
        <v>0.75</v>
      </c>
      <c r="F55" s="219" t="s">
        <v>83</v>
      </c>
      <c r="G55" s="245" t="s">
        <v>83</v>
      </c>
      <c r="H55" s="146" t="s">
        <v>83</v>
      </c>
      <c r="I55" s="301">
        <f t="shared" si="14"/>
        <v>0.75</v>
      </c>
      <c r="J55" s="603"/>
      <c r="K55" s="134"/>
    </row>
    <row r="56" spans="1:11" x14ac:dyDescent="0.2">
      <c r="A56" s="593"/>
      <c r="B56" s="600"/>
      <c r="C56" s="335">
        <v>9</v>
      </c>
      <c r="D56" s="336">
        <v>10</v>
      </c>
      <c r="E56" s="252">
        <v>0.85</v>
      </c>
      <c r="F56" s="219" t="s">
        <v>83</v>
      </c>
      <c r="G56" s="143" t="s">
        <v>83</v>
      </c>
      <c r="H56" s="146" t="s">
        <v>83</v>
      </c>
      <c r="I56" s="301">
        <f t="shared" si="14"/>
        <v>0.85</v>
      </c>
      <c r="J56" s="603"/>
      <c r="K56" s="134"/>
    </row>
    <row r="57" spans="1:11" x14ac:dyDescent="0.2">
      <c r="A57" s="593"/>
      <c r="B57" s="600"/>
      <c r="C57" s="337">
        <v>10</v>
      </c>
      <c r="D57" s="338">
        <v>12</v>
      </c>
      <c r="E57" s="254">
        <v>0.95</v>
      </c>
      <c r="F57" s="219" t="s">
        <v>83</v>
      </c>
      <c r="G57" s="143" t="s">
        <v>83</v>
      </c>
      <c r="H57" s="265" t="s">
        <v>83</v>
      </c>
      <c r="I57" s="301">
        <f t="shared" si="14"/>
        <v>0.95</v>
      </c>
      <c r="J57" s="603"/>
      <c r="K57" s="134"/>
    </row>
    <row r="58" spans="1:11" x14ac:dyDescent="0.2">
      <c r="A58" s="593"/>
      <c r="B58" s="600"/>
      <c r="C58" s="337">
        <v>12</v>
      </c>
      <c r="D58" s="338">
        <v>13</v>
      </c>
      <c r="E58" s="252">
        <v>1.05</v>
      </c>
      <c r="F58" s="219" t="s">
        <v>83</v>
      </c>
      <c r="G58" s="143" t="s">
        <v>83</v>
      </c>
      <c r="H58" s="146" t="s">
        <v>83</v>
      </c>
      <c r="I58" s="301">
        <f t="shared" si="14"/>
        <v>1.05</v>
      </c>
      <c r="J58" s="603"/>
      <c r="K58" s="134"/>
    </row>
    <row r="59" spans="1:11" x14ac:dyDescent="0.2">
      <c r="A59" s="593"/>
      <c r="B59" s="600"/>
      <c r="C59" s="337">
        <v>13</v>
      </c>
      <c r="D59" s="338">
        <v>14</v>
      </c>
      <c r="E59" s="252">
        <v>1.1499999999999999</v>
      </c>
      <c r="F59" s="219" t="s">
        <v>83</v>
      </c>
      <c r="G59" s="143" t="s">
        <v>83</v>
      </c>
      <c r="H59" s="146" t="s">
        <v>83</v>
      </c>
      <c r="I59" s="301">
        <f t="shared" si="14"/>
        <v>1.1499999999999999</v>
      </c>
      <c r="J59" s="603"/>
      <c r="K59" s="134"/>
    </row>
    <row r="60" spans="1:11" x14ac:dyDescent="0.2">
      <c r="A60" s="593"/>
      <c r="B60" s="600"/>
      <c r="C60" s="337">
        <v>14</v>
      </c>
      <c r="D60" s="338">
        <v>16</v>
      </c>
      <c r="E60" s="143">
        <v>1.25</v>
      </c>
      <c r="F60" s="144" t="s">
        <v>83</v>
      </c>
      <c r="G60" s="143" t="s">
        <v>83</v>
      </c>
      <c r="H60" s="146" t="s">
        <v>83</v>
      </c>
      <c r="I60" s="301">
        <f t="shared" si="14"/>
        <v>1.25</v>
      </c>
      <c r="J60" s="603"/>
      <c r="K60" s="134"/>
    </row>
    <row r="61" spans="1:11" x14ac:dyDescent="0.2">
      <c r="A61" s="593"/>
      <c r="B61" s="600"/>
      <c r="C61" s="337">
        <v>16</v>
      </c>
      <c r="D61" s="338">
        <v>17</v>
      </c>
      <c r="E61" s="252">
        <v>1.35</v>
      </c>
      <c r="F61" s="144" t="s">
        <v>83</v>
      </c>
      <c r="G61" s="143" t="s">
        <v>83</v>
      </c>
      <c r="H61" s="146" t="s">
        <v>83</v>
      </c>
      <c r="I61" s="301">
        <f t="shared" si="14"/>
        <v>1.35</v>
      </c>
      <c r="J61" s="603"/>
      <c r="K61" s="134"/>
    </row>
    <row r="62" spans="1:11" ht="12.5" thickBot="1" x14ac:dyDescent="0.25">
      <c r="A62" s="594"/>
      <c r="B62" s="601"/>
      <c r="C62" s="343">
        <v>17</v>
      </c>
      <c r="D62" s="344">
        <v>25</v>
      </c>
      <c r="E62" s="266">
        <v>1.4</v>
      </c>
      <c r="F62" s="163" t="s">
        <v>101</v>
      </c>
      <c r="G62" s="162" t="s">
        <v>101</v>
      </c>
      <c r="H62" s="165" t="s">
        <v>101</v>
      </c>
      <c r="I62" s="310">
        <f t="shared" si="14"/>
        <v>1.4</v>
      </c>
      <c r="J62" s="604"/>
      <c r="K62" s="350"/>
    </row>
    <row r="63" spans="1:11" x14ac:dyDescent="0.2">
      <c r="A63" s="320"/>
      <c r="B63" s="321"/>
      <c r="C63" s="322"/>
      <c r="D63" s="323"/>
      <c r="E63" s="254"/>
      <c r="F63" s="254"/>
      <c r="G63" s="254"/>
      <c r="H63" s="237"/>
      <c r="I63" s="324"/>
      <c r="J63" s="325"/>
      <c r="K63" s="134"/>
    </row>
    <row r="64" spans="1:11" s="276" customFormat="1" ht="9.5" x14ac:dyDescent="0.2">
      <c r="A64" s="605" t="s">
        <v>35</v>
      </c>
      <c r="B64" s="605"/>
      <c r="C64" s="605"/>
      <c r="D64" s="326"/>
      <c r="E64" s="327"/>
      <c r="F64" s="328"/>
      <c r="G64" s="328"/>
      <c r="H64" s="329"/>
      <c r="I64" s="329"/>
      <c r="J64" s="330"/>
      <c r="K64" s="331"/>
    </row>
    <row r="65" spans="1:11" s="276" customFormat="1" ht="22.5" customHeight="1" x14ac:dyDescent="0.2">
      <c r="A65" s="606" t="s">
        <v>238</v>
      </c>
      <c r="B65" s="589"/>
      <c r="C65" s="589"/>
      <c r="D65" s="589"/>
      <c r="E65" s="589"/>
      <c r="F65" s="589"/>
      <c r="G65" s="589"/>
      <c r="H65" s="589"/>
      <c r="I65" s="589"/>
      <c r="J65" s="589"/>
      <c r="K65" s="326"/>
    </row>
    <row r="66" spans="1:11" s="276" customFormat="1" ht="13.5" customHeight="1" x14ac:dyDescent="0.2">
      <c r="A66" s="589" t="s">
        <v>56</v>
      </c>
      <c r="B66" s="589"/>
      <c r="C66" s="589"/>
      <c r="D66" s="589"/>
      <c r="E66" s="589"/>
      <c r="F66" s="589"/>
      <c r="G66" s="589"/>
      <c r="H66" s="589"/>
      <c r="I66" s="589"/>
      <c r="J66" s="589"/>
      <c r="K66" s="326"/>
    </row>
    <row r="67" spans="1:11" ht="12" customHeight="1" x14ac:dyDescent="0.2">
      <c r="A67" s="589" t="s">
        <v>25</v>
      </c>
      <c r="B67" s="590"/>
      <c r="C67" s="590"/>
      <c r="D67" s="590"/>
      <c r="E67" s="590"/>
      <c r="F67" s="590"/>
      <c r="G67" s="590"/>
      <c r="H67" s="590"/>
      <c r="I67" s="590"/>
      <c r="J67" s="590"/>
    </row>
    <row r="68" spans="1:11" ht="14.25" customHeight="1" x14ac:dyDescent="0.2">
      <c r="A68" s="100"/>
      <c r="C68" s="100"/>
      <c r="D68" s="100"/>
      <c r="E68" s="100"/>
      <c r="F68" s="100"/>
      <c r="G68" s="100"/>
      <c r="H68" s="100"/>
      <c r="I68" s="100"/>
      <c r="J68" s="100"/>
    </row>
    <row r="69" spans="1:11" ht="4.5" customHeight="1" x14ac:dyDescent="0.2">
      <c r="A69" s="179"/>
      <c r="B69" s="183"/>
      <c r="C69" s="179"/>
      <c r="D69" s="179"/>
      <c r="E69" s="180"/>
      <c r="F69" s="181"/>
      <c r="G69" s="181"/>
      <c r="H69" s="182"/>
      <c r="I69" s="182"/>
      <c r="J69" s="181"/>
      <c r="K69" s="183"/>
    </row>
    <row r="70" spans="1:11" ht="14" x14ac:dyDescent="0.2">
      <c r="A70" s="183"/>
      <c r="B70" s="183"/>
      <c r="C70" s="179"/>
      <c r="D70" s="183"/>
      <c r="E70" s="180"/>
      <c r="F70" s="181"/>
      <c r="G70" s="181"/>
      <c r="H70" s="182"/>
      <c r="I70" s="182"/>
      <c r="J70" s="181"/>
      <c r="K70" s="183"/>
    </row>
    <row r="71" spans="1:11" ht="14" x14ac:dyDescent="0.2">
      <c r="A71" s="591"/>
      <c r="B71" s="591"/>
      <c r="C71" s="591"/>
      <c r="D71" s="591"/>
      <c r="E71" s="591"/>
      <c r="F71" s="591"/>
      <c r="G71" s="591"/>
      <c r="H71" s="591"/>
      <c r="I71" s="591"/>
      <c r="J71" s="591"/>
      <c r="K71" s="591"/>
    </row>
  </sheetData>
  <mergeCells count="26">
    <mergeCell ref="A1:J1"/>
    <mergeCell ref="A2:J2"/>
    <mergeCell ref="A3:B6"/>
    <mergeCell ref="C3:D6"/>
    <mergeCell ref="E3:E4"/>
    <mergeCell ref="F3:F5"/>
    <mergeCell ref="G3:H4"/>
    <mergeCell ref="I3:I5"/>
    <mergeCell ref="J3:J5"/>
    <mergeCell ref="A7:A24"/>
    <mergeCell ref="B7:B15"/>
    <mergeCell ref="B16:B24"/>
    <mergeCell ref="J16:J24"/>
    <mergeCell ref="A25:A42"/>
    <mergeCell ref="B25:B33"/>
    <mergeCell ref="B34:B42"/>
    <mergeCell ref="J34:J42"/>
    <mergeCell ref="A66:J66"/>
    <mergeCell ref="A67:J67"/>
    <mergeCell ref="A71:K71"/>
    <mergeCell ref="A43:A62"/>
    <mergeCell ref="B43:B52"/>
    <mergeCell ref="B53:B62"/>
    <mergeCell ref="J53:J62"/>
    <mergeCell ref="A64:C64"/>
    <mergeCell ref="A65:J65"/>
  </mergeCells>
  <phoneticPr fontId="36"/>
  <pageMargins left="0.73" right="0.19" top="0.57999999999999996" bottom="0.53" header="0.2" footer="0.2"/>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K69"/>
  <sheetViews>
    <sheetView view="pageBreakPreview" zoomScaleNormal="100" zoomScaleSheetLayoutView="100" workbookViewId="0">
      <pane xSplit="2" ySplit="6" topLeftCell="C7" activePane="bottomRight" state="frozen"/>
      <selection pane="topRight"/>
      <selection pane="bottomLeft"/>
      <selection pane="bottomRight" activeCell="A2" sqref="A2:J2"/>
    </sheetView>
  </sheetViews>
  <sheetFormatPr defaultColWidth="9.09765625" defaultRowHeight="12" x14ac:dyDescent="0.2"/>
  <cols>
    <col min="1" max="1" width="9.3984375" style="99" customWidth="1"/>
    <col min="2" max="2" width="3.09765625" style="100" customWidth="1"/>
    <col min="3" max="3" width="9.296875" style="99" bestFit="1" customWidth="1"/>
    <col min="4" max="4" width="8.09765625" style="99" customWidth="1"/>
    <col min="5" max="5" width="10.09765625" style="101" customWidth="1"/>
    <col min="6" max="7" width="10.09765625" style="102" customWidth="1"/>
    <col min="8" max="8" width="10.09765625" style="103" customWidth="1"/>
    <col min="9" max="9" width="11.69921875" style="103" customWidth="1"/>
    <col min="10" max="10" width="11.69921875" style="102" customWidth="1"/>
    <col min="11" max="11" width="2.69921875" style="100" customWidth="1"/>
    <col min="12" max="12" width="2.69921875" style="100" bestFit="1" customWidth="1"/>
    <col min="13" max="13" width="5.69921875" style="100" customWidth="1"/>
    <col min="14" max="14" width="5.69921875" style="100" bestFit="1" customWidth="1"/>
    <col min="15" max="15" width="2.69921875" style="100" bestFit="1" customWidth="1"/>
    <col min="16" max="16" width="5.69921875" style="100" customWidth="1"/>
    <col min="17" max="17" width="9.09765625" style="100" bestFit="1"/>
    <col min="18" max="16384" width="9.09765625" style="100"/>
  </cols>
  <sheetData>
    <row r="1" spans="1:11" ht="21.75" customHeight="1" x14ac:dyDescent="0.2">
      <c r="A1" s="549" t="s">
        <v>256</v>
      </c>
      <c r="B1" s="549"/>
      <c r="C1" s="549"/>
      <c r="D1" s="549"/>
      <c r="E1" s="549"/>
      <c r="F1" s="549"/>
      <c r="G1" s="549"/>
      <c r="H1" s="549"/>
      <c r="I1" s="549"/>
      <c r="J1" s="549"/>
      <c r="K1" s="106"/>
    </row>
    <row r="2" spans="1:11" ht="12.5" thickBot="1" x14ac:dyDescent="0.25">
      <c r="A2" s="550" t="s">
        <v>130</v>
      </c>
      <c r="B2" s="550"/>
      <c r="C2" s="550"/>
      <c r="D2" s="550"/>
      <c r="E2" s="550"/>
      <c r="F2" s="550"/>
      <c r="G2" s="550"/>
      <c r="H2" s="550"/>
      <c r="I2" s="550"/>
      <c r="J2" s="550"/>
      <c r="K2" s="106"/>
    </row>
    <row r="3" spans="1:11" ht="15" customHeight="1" x14ac:dyDescent="0.2">
      <c r="A3" s="551" t="s">
        <v>213</v>
      </c>
      <c r="B3" s="552"/>
      <c r="C3" s="557" t="s">
        <v>195</v>
      </c>
      <c r="D3" s="558"/>
      <c r="E3" s="607" t="s">
        <v>175</v>
      </c>
      <c r="F3" s="616" t="s">
        <v>111</v>
      </c>
      <c r="G3" s="610" t="s">
        <v>31</v>
      </c>
      <c r="H3" s="568"/>
      <c r="I3" s="612" t="s">
        <v>156</v>
      </c>
      <c r="J3" s="614" t="s">
        <v>17</v>
      </c>
      <c r="K3" s="106"/>
    </row>
    <row r="4" spans="1:11" ht="15" customHeight="1" x14ac:dyDescent="0.2">
      <c r="A4" s="553"/>
      <c r="B4" s="554"/>
      <c r="C4" s="559"/>
      <c r="D4" s="560"/>
      <c r="E4" s="564"/>
      <c r="F4" s="617"/>
      <c r="G4" s="611"/>
      <c r="H4" s="570"/>
      <c r="I4" s="613"/>
      <c r="J4" s="615"/>
      <c r="K4" s="106"/>
    </row>
    <row r="5" spans="1:11" ht="15" customHeight="1" x14ac:dyDescent="0.2">
      <c r="A5" s="553"/>
      <c r="B5" s="554"/>
      <c r="C5" s="559"/>
      <c r="D5" s="560"/>
      <c r="E5" s="111"/>
      <c r="F5" s="617"/>
      <c r="G5" s="277"/>
      <c r="H5" s="116"/>
      <c r="I5" s="613"/>
      <c r="J5" s="615"/>
      <c r="K5" s="106"/>
    </row>
    <row r="6" spans="1:11" ht="12.5" thickBot="1" x14ac:dyDescent="0.25">
      <c r="A6" s="555"/>
      <c r="B6" s="556"/>
      <c r="C6" s="561"/>
      <c r="D6" s="562"/>
      <c r="E6" s="118" t="s">
        <v>91</v>
      </c>
      <c r="F6" s="211" t="s">
        <v>179</v>
      </c>
      <c r="G6" s="211" t="s">
        <v>26</v>
      </c>
      <c r="H6" s="278" t="s">
        <v>169</v>
      </c>
      <c r="I6" s="279" t="s">
        <v>42</v>
      </c>
      <c r="J6" s="124" t="s">
        <v>91</v>
      </c>
      <c r="K6" s="106"/>
    </row>
    <row r="7" spans="1:11" ht="12" customHeight="1" x14ac:dyDescent="0.2">
      <c r="A7" s="592" t="s">
        <v>278</v>
      </c>
      <c r="B7" s="595" t="s">
        <v>58</v>
      </c>
      <c r="C7" s="333"/>
      <c r="D7" s="334">
        <v>7</v>
      </c>
      <c r="E7" s="129">
        <v>0.55000000000000004</v>
      </c>
      <c r="F7" s="130">
        <v>0.44</v>
      </c>
      <c r="G7" s="282">
        <f t="shared" ref="G7:G15" si="0">E7-F7</f>
        <v>0.11000000000000004</v>
      </c>
      <c r="H7" s="283">
        <f t="shared" ref="H7:H15" si="1">G7/2</f>
        <v>5.5000000000000021E-2</v>
      </c>
      <c r="I7" s="284">
        <f t="shared" ref="I7:I15" si="2">E7-F7-G7</f>
        <v>0</v>
      </c>
      <c r="J7" s="133">
        <f t="shared" ref="J7:J15" si="3">E7</f>
        <v>0.55000000000000004</v>
      </c>
      <c r="K7" s="134"/>
    </row>
    <row r="8" spans="1:11" x14ac:dyDescent="0.2">
      <c r="A8" s="593"/>
      <c r="B8" s="596"/>
      <c r="C8" s="335">
        <v>7</v>
      </c>
      <c r="D8" s="336">
        <v>9</v>
      </c>
      <c r="E8" s="143">
        <v>0.65</v>
      </c>
      <c r="F8" s="144">
        <v>0.52</v>
      </c>
      <c r="G8" s="287">
        <f t="shared" si="0"/>
        <v>0.13</v>
      </c>
      <c r="H8" s="290">
        <f t="shared" si="1"/>
        <v>6.5000000000000002E-2</v>
      </c>
      <c r="I8" s="291">
        <f t="shared" si="2"/>
        <v>0</v>
      </c>
      <c r="J8" s="147">
        <f t="shared" si="3"/>
        <v>0.65</v>
      </c>
      <c r="K8" s="134"/>
    </row>
    <row r="9" spans="1:11" x14ac:dyDescent="0.2">
      <c r="A9" s="593"/>
      <c r="B9" s="596"/>
      <c r="C9" s="335">
        <v>9</v>
      </c>
      <c r="D9" s="336">
        <v>10</v>
      </c>
      <c r="E9" s="143">
        <v>0.75</v>
      </c>
      <c r="F9" s="144">
        <v>0.6</v>
      </c>
      <c r="G9" s="287">
        <f t="shared" si="0"/>
        <v>0.15000000000000002</v>
      </c>
      <c r="H9" s="290">
        <f t="shared" si="1"/>
        <v>7.5000000000000011E-2</v>
      </c>
      <c r="I9" s="291">
        <f t="shared" si="2"/>
        <v>0</v>
      </c>
      <c r="J9" s="147">
        <f t="shared" si="3"/>
        <v>0.75</v>
      </c>
      <c r="K9" s="134"/>
    </row>
    <row r="10" spans="1:11" x14ac:dyDescent="0.2">
      <c r="A10" s="593"/>
      <c r="B10" s="596"/>
      <c r="C10" s="335">
        <v>10</v>
      </c>
      <c r="D10" s="336">
        <v>11</v>
      </c>
      <c r="E10" s="252">
        <v>0.85</v>
      </c>
      <c r="F10" s="292">
        <v>0.68</v>
      </c>
      <c r="G10" s="293">
        <f t="shared" si="0"/>
        <v>0.16999999999999993</v>
      </c>
      <c r="H10" s="290">
        <f t="shared" si="1"/>
        <v>8.4999999999999964E-2</v>
      </c>
      <c r="I10" s="294">
        <f t="shared" si="2"/>
        <v>0</v>
      </c>
      <c r="J10" s="222">
        <f t="shared" si="3"/>
        <v>0.85</v>
      </c>
      <c r="K10" s="134"/>
    </row>
    <row r="11" spans="1:11" x14ac:dyDescent="0.2">
      <c r="A11" s="593"/>
      <c r="B11" s="597"/>
      <c r="C11" s="337">
        <v>11</v>
      </c>
      <c r="D11" s="338">
        <v>13</v>
      </c>
      <c r="E11" s="254">
        <v>0.95</v>
      </c>
      <c r="F11" s="219">
        <v>0.76</v>
      </c>
      <c r="G11" s="293">
        <f t="shared" si="0"/>
        <v>0.18999999999999995</v>
      </c>
      <c r="H11" s="290">
        <f t="shared" si="1"/>
        <v>9.4999999999999973E-2</v>
      </c>
      <c r="I11" s="294">
        <f t="shared" si="2"/>
        <v>0</v>
      </c>
      <c r="J11" s="222">
        <f t="shared" si="3"/>
        <v>0.95</v>
      </c>
      <c r="K11" s="134"/>
    </row>
    <row r="12" spans="1:11" x14ac:dyDescent="0.2">
      <c r="A12" s="593"/>
      <c r="B12" s="597"/>
      <c r="C12" s="337">
        <v>13</v>
      </c>
      <c r="D12" s="338">
        <v>14</v>
      </c>
      <c r="E12" s="252">
        <v>1.05</v>
      </c>
      <c r="F12" s="219">
        <v>0.84</v>
      </c>
      <c r="G12" s="293">
        <f t="shared" si="0"/>
        <v>0.21000000000000008</v>
      </c>
      <c r="H12" s="297">
        <f t="shared" si="1"/>
        <v>0.10500000000000004</v>
      </c>
      <c r="I12" s="298">
        <f t="shared" si="2"/>
        <v>0</v>
      </c>
      <c r="J12" s="147">
        <f t="shared" si="3"/>
        <v>1.05</v>
      </c>
      <c r="K12" s="134"/>
    </row>
    <row r="13" spans="1:11" x14ac:dyDescent="0.2">
      <c r="A13" s="593"/>
      <c r="B13" s="597"/>
      <c r="C13" s="337">
        <v>14</v>
      </c>
      <c r="D13" s="338">
        <v>15</v>
      </c>
      <c r="E13" s="252">
        <v>1.1499999999999999</v>
      </c>
      <c r="F13" s="144">
        <v>0.92</v>
      </c>
      <c r="G13" s="293">
        <f t="shared" si="0"/>
        <v>0.22999999999999987</v>
      </c>
      <c r="H13" s="290">
        <f t="shared" si="1"/>
        <v>0.11499999999999994</v>
      </c>
      <c r="I13" s="291">
        <f t="shared" si="2"/>
        <v>0</v>
      </c>
      <c r="J13" s="147">
        <f t="shared" si="3"/>
        <v>1.1499999999999999</v>
      </c>
      <c r="K13" s="134"/>
    </row>
    <row r="14" spans="1:11" x14ac:dyDescent="0.2">
      <c r="A14" s="593"/>
      <c r="B14" s="597"/>
      <c r="C14" s="337">
        <v>15</v>
      </c>
      <c r="D14" s="338">
        <v>17</v>
      </c>
      <c r="E14" s="143">
        <v>1.25</v>
      </c>
      <c r="F14" s="144">
        <v>1</v>
      </c>
      <c r="G14" s="293">
        <f t="shared" si="0"/>
        <v>0.25</v>
      </c>
      <c r="H14" s="290">
        <f t="shared" si="1"/>
        <v>0.125</v>
      </c>
      <c r="I14" s="291">
        <f t="shared" si="2"/>
        <v>0</v>
      </c>
      <c r="J14" s="147">
        <f t="shared" si="3"/>
        <v>1.25</v>
      </c>
      <c r="K14" s="134"/>
    </row>
    <row r="15" spans="1:11" x14ac:dyDescent="0.2">
      <c r="A15" s="593"/>
      <c r="B15" s="597"/>
      <c r="C15" s="349">
        <v>17</v>
      </c>
      <c r="D15" s="345">
        <v>25</v>
      </c>
      <c r="E15" s="351">
        <v>1.3</v>
      </c>
      <c r="F15" s="152">
        <v>1.04</v>
      </c>
      <c r="G15" s="293">
        <f t="shared" si="0"/>
        <v>0.26</v>
      </c>
      <c r="H15" s="290">
        <f t="shared" si="1"/>
        <v>0.13</v>
      </c>
      <c r="I15" s="301">
        <f t="shared" si="2"/>
        <v>0</v>
      </c>
      <c r="J15" s="222">
        <f t="shared" si="3"/>
        <v>1.3</v>
      </c>
      <c r="K15" s="134"/>
    </row>
    <row r="16" spans="1:11" x14ac:dyDescent="0.2">
      <c r="A16" s="593"/>
      <c r="B16" s="599" t="s">
        <v>34</v>
      </c>
      <c r="C16" s="335"/>
      <c r="D16" s="336">
        <v>7</v>
      </c>
      <c r="E16" s="138">
        <v>0.55000000000000004</v>
      </c>
      <c r="F16" s="292" t="s">
        <v>101</v>
      </c>
      <c r="G16" s="191" t="s">
        <v>83</v>
      </c>
      <c r="H16" s="234" t="s">
        <v>83</v>
      </c>
      <c r="I16" s="307">
        <f t="shared" ref="I16:I24" si="4">E16</f>
        <v>0.55000000000000004</v>
      </c>
      <c r="J16" s="602" t="s">
        <v>90</v>
      </c>
      <c r="K16" s="134"/>
    </row>
    <row r="17" spans="1:11" x14ac:dyDescent="0.2">
      <c r="A17" s="593"/>
      <c r="B17" s="600"/>
      <c r="C17" s="335">
        <v>7</v>
      </c>
      <c r="D17" s="336">
        <v>9</v>
      </c>
      <c r="E17" s="143">
        <v>0.65</v>
      </c>
      <c r="F17" s="219" t="s">
        <v>101</v>
      </c>
      <c r="G17" s="143" t="s">
        <v>83</v>
      </c>
      <c r="H17" s="146" t="s">
        <v>83</v>
      </c>
      <c r="I17" s="301">
        <f t="shared" si="4"/>
        <v>0.65</v>
      </c>
      <c r="J17" s="603"/>
      <c r="K17" s="134"/>
    </row>
    <row r="18" spans="1:11" x14ac:dyDescent="0.2">
      <c r="A18" s="593"/>
      <c r="B18" s="600"/>
      <c r="C18" s="335">
        <v>9</v>
      </c>
      <c r="D18" s="336">
        <v>10</v>
      </c>
      <c r="E18" s="143">
        <v>0.75</v>
      </c>
      <c r="F18" s="219" t="s">
        <v>101</v>
      </c>
      <c r="G18" s="245" t="s">
        <v>83</v>
      </c>
      <c r="H18" s="146" t="s">
        <v>83</v>
      </c>
      <c r="I18" s="301">
        <f t="shared" si="4"/>
        <v>0.75</v>
      </c>
      <c r="J18" s="603"/>
      <c r="K18" s="134"/>
    </row>
    <row r="19" spans="1:11" x14ac:dyDescent="0.2">
      <c r="A19" s="593"/>
      <c r="B19" s="600"/>
      <c r="C19" s="335">
        <v>10</v>
      </c>
      <c r="D19" s="336">
        <v>11</v>
      </c>
      <c r="E19" s="252">
        <v>0.85</v>
      </c>
      <c r="F19" s="219" t="s">
        <v>101</v>
      </c>
      <c r="G19" s="143" t="s">
        <v>83</v>
      </c>
      <c r="H19" s="146" t="s">
        <v>83</v>
      </c>
      <c r="I19" s="301">
        <f t="shared" si="4"/>
        <v>0.85</v>
      </c>
      <c r="J19" s="603"/>
      <c r="K19" s="134"/>
    </row>
    <row r="20" spans="1:11" x14ac:dyDescent="0.2">
      <c r="A20" s="593"/>
      <c r="B20" s="600"/>
      <c r="C20" s="337">
        <v>11</v>
      </c>
      <c r="D20" s="338">
        <v>13</v>
      </c>
      <c r="E20" s="254">
        <v>0.95</v>
      </c>
      <c r="F20" s="219" t="s">
        <v>101</v>
      </c>
      <c r="G20" s="143" t="s">
        <v>83</v>
      </c>
      <c r="H20" s="265" t="s">
        <v>83</v>
      </c>
      <c r="I20" s="301">
        <f t="shared" si="4"/>
        <v>0.95</v>
      </c>
      <c r="J20" s="603"/>
      <c r="K20" s="134"/>
    </row>
    <row r="21" spans="1:11" x14ac:dyDescent="0.2">
      <c r="A21" s="593"/>
      <c r="B21" s="600"/>
      <c r="C21" s="337">
        <v>13</v>
      </c>
      <c r="D21" s="338">
        <v>14</v>
      </c>
      <c r="E21" s="252">
        <v>1.05</v>
      </c>
      <c r="F21" s="219" t="s">
        <v>101</v>
      </c>
      <c r="G21" s="143" t="s">
        <v>83</v>
      </c>
      <c r="H21" s="146" t="s">
        <v>83</v>
      </c>
      <c r="I21" s="301">
        <f t="shared" si="4"/>
        <v>1.05</v>
      </c>
      <c r="J21" s="603"/>
      <c r="K21" s="134"/>
    </row>
    <row r="22" spans="1:11" x14ac:dyDescent="0.2">
      <c r="A22" s="593"/>
      <c r="B22" s="600"/>
      <c r="C22" s="337">
        <v>14</v>
      </c>
      <c r="D22" s="338">
        <v>15</v>
      </c>
      <c r="E22" s="143">
        <v>1.1499999999999999</v>
      </c>
      <c r="F22" s="144" t="s">
        <v>101</v>
      </c>
      <c r="G22" s="143" t="s">
        <v>83</v>
      </c>
      <c r="H22" s="146" t="s">
        <v>83</v>
      </c>
      <c r="I22" s="301">
        <f t="shared" si="4"/>
        <v>1.1499999999999999</v>
      </c>
      <c r="J22" s="603"/>
      <c r="K22" s="134"/>
    </row>
    <row r="23" spans="1:11" x14ac:dyDescent="0.2">
      <c r="A23" s="593"/>
      <c r="B23" s="600"/>
      <c r="C23" s="339">
        <v>15</v>
      </c>
      <c r="D23" s="340">
        <v>17</v>
      </c>
      <c r="E23" s="352">
        <v>1.25</v>
      </c>
      <c r="F23" s="219" t="s">
        <v>83</v>
      </c>
      <c r="G23" s="218" t="s">
        <v>83</v>
      </c>
      <c r="H23" s="221" t="s">
        <v>83</v>
      </c>
      <c r="I23" s="348">
        <f t="shared" si="4"/>
        <v>1.25</v>
      </c>
      <c r="J23" s="603"/>
      <c r="K23" s="134"/>
    </row>
    <row r="24" spans="1:11" ht="12.5" thickBot="1" x14ac:dyDescent="0.25">
      <c r="A24" s="593"/>
      <c r="B24" s="600"/>
      <c r="C24" s="343">
        <v>17</v>
      </c>
      <c r="D24" s="344">
        <v>25</v>
      </c>
      <c r="E24" s="353">
        <v>1.3</v>
      </c>
      <c r="F24" s="163" t="s">
        <v>101</v>
      </c>
      <c r="G24" s="162" t="s">
        <v>83</v>
      </c>
      <c r="H24" s="165" t="s">
        <v>83</v>
      </c>
      <c r="I24" s="310">
        <f t="shared" si="4"/>
        <v>1.3</v>
      </c>
      <c r="J24" s="604"/>
      <c r="K24" s="134"/>
    </row>
    <row r="25" spans="1:11" ht="12" customHeight="1" x14ac:dyDescent="0.2">
      <c r="A25" s="592" t="s">
        <v>105</v>
      </c>
      <c r="B25" s="595" t="s">
        <v>58</v>
      </c>
      <c r="C25" s="333"/>
      <c r="D25" s="334">
        <v>7</v>
      </c>
      <c r="E25" s="129">
        <v>0.55000000000000004</v>
      </c>
      <c r="F25" s="130">
        <v>0.44</v>
      </c>
      <c r="G25" s="282">
        <f t="shared" ref="G25:G32" si="5">E25-F25</f>
        <v>0.11000000000000004</v>
      </c>
      <c r="H25" s="283">
        <f t="shared" ref="H25:H32" si="6">G25/2</f>
        <v>5.5000000000000021E-2</v>
      </c>
      <c r="I25" s="284">
        <f t="shared" ref="I25:I32" si="7">E25-F25-G25</f>
        <v>0</v>
      </c>
      <c r="J25" s="133">
        <f t="shared" ref="J25:J32" si="8">E25</f>
        <v>0.55000000000000004</v>
      </c>
      <c r="K25" s="134"/>
    </row>
    <row r="26" spans="1:11" x14ac:dyDescent="0.2">
      <c r="A26" s="618"/>
      <c r="B26" s="596"/>
      <c r="C26" s="335">
        <v>7</v>
      </c>
      <c r="D26" s="336">
        <v>9</v>
      </c>
      <c r="E26" s="143">
        <v>0.65</v>
      </c>
      <c r="F26" s="144">
        <v>0.52</v>
      </c>
      <c r="G26" s="287">
        <f t="shared" si="5"/>
        <v>0.13</v>
      </c>
      <c r="H26" s="290">
        <f t="shared" si="6"/>
        <v>6.5000000000000002E-2</v>
      </c>
      <c r="I26" s="291">
        <f t="shared" si="7"/>
        <v>0</v>
      </c>
      <c r="J26" s="147">
        <f t="shared" si="8"/>
        <v>0.65</v>
      </c>
      <c r="K26" s="134"/>
    </row>
    <row r="27" spans="1:11" x14ac:dyDescent="0.2">
      <c r="A27" s="618"/>
      <c r="B27" s="596"/>
      <c r="C27" s="335">
        <v>9</v>
      </c>
      <c r="D27" s="336">
        <v>10</v>
      </c>
      <c r="E27" s="143">
        <v>0.75</v>
      </c>
      <c r="F27" s="144">
        <v>0.6</v>
      </c>
      <c r="G27" s="287">
        <f t="shared" si="5"/>
        <v>0.15000000000000002</v>
      </c>
      <c r="H27" s="290">
        <f t="shared" si="6"/>
        <v>7.5000000000000011E-2</v>
      </c>
      <c r="I27" s="291">
        <f t="shared" si="7"/>
        <v>0</v>
      </c>
      <c r="J27" s="147">
        <f t="shared" si="8"/>
        <v>0.75</v>
      </c>
      <c r="K27" s="134"/>
    </row>
    <row r="28" spans="1:11" x14ac:dyDescent="0.2">
      <c r="A28" s="618"/>
      <c r="B28" s="596"/>
      <c r="C28" s="335">
        <v>10</v>
      </c>
      <c r="D28" s="336">
        <v>11</v>
      </c>
      <c r="E28" s="252">
        <v>0.85</v>
      </c>
      <c r="F28" s="292">
        <v>0.68</v>
      </c>
      <c r="G28" s="293">
        <f t="shared" si="5"/>
        <v>0.16999999999999993</v>
      </c>
      <c r="H28" s="290">
        <f t="shared" si="6"/>
        <v>8.4999999999999964E-2</v>
      </c>
      <c r="I28" s="294">
        <f t="shared" si="7"/>
        <v>0</v>
      </c>
      <c r="J28" s="222">
        <f t="shared" si="8"/>
        <v>0.85</v>
      </c>
      <c r="K28" s="134"/>
    </row>
    <row r="29" spans="1:11" x14ac:dyDescent="0.2">
      <c r="A29" s="618"/>
      <c r="B29" s="597"/>
      <c r="C29" s="337">
        <v>11</v>
      </c>
      <c r="D29" s="338">
        <v>13</v>
      </c>
      <c r="E29" s="254">
        <v>0.95</v>
      </c>
      <c r="F29" s="219">
        <v>0.76</v>
      </c>
      <c r="G29" s="293">
        <f t="shared" si="5"/>
        <v>0.18999999999999995</v>
      </c>
      <c r="H29" s="290">
        <f t="shared" si="6"/>
        <v>9.4999999999999973E-2</v>
      </c>
      <c r="I29" s="294">
        <f t="shared" si="7"/>
        <v>0</v>
      </c>
      <c r="J29" s="222">
        <f t="shared" si="8"/>
        <v>0.95</v>
      </c>
      <c r="K29" s="134"/>
    </row>
    <row r="30" spans="1:11" x14ac:dyDescent="0.2">
      <c r="A30" s="618"/>
      <c r="B30" s="597"/>
      <c r="C30" s="337">
        <v>13</v>
      </c>
      <c r="D30" s="338">
        <v>14</v>
      </c>
      <c r="E30" s="252">
        <v>1.05</v>
      </c>
      <c r="F30" s="219">
        <v>0.84</v>
      </c>
      <c r="G30" s="293">
        <f t="shared" si="5"/>
        <v>0.21000000000000008</v>
      </c>
      <c r="H30" s="297">
        <f t="shared" si="6"/>
        <v>0.10500000000000004</v>
      </c>
      <c r="I30" s="298">
        <f t="shared" si="7"/>
        <v>0</v>
      </c>
      <c r="J30" s="147">
        <f t="shared" si="8"/>
        <v>1.05</v>
      </c>
      <c r="K30" s="134"/>
    </row>
    <row r="31" spans="1:11" x14ac:dyDescent="0.2">
      <c r="A31" s="618"/>
      <c r="B31" s="597"/>
      <c r="C31" s="337">
        <v>14</v>
      </c>
      <c r="D31" s="338">
        <v>15</v>
      </c>
      <c r="E31" s="252">
        <v>1.1499999999999999</v>
      </c>
      <c r="F31" s="144">
        <v>0.92</v>
      </c>
      <c r="G31" s="293">
        <f t="shared" si="5"/>
        <v>0.22999999999999987</v>
      </c>
      <c r="H31" s="290">
        <f t="shared" si="6"/>
        <v>0.11499999999999994</v>
      </c>
      <c r="I31" s="291">
        <f t="shared" si="7"/>
        <v>0</v>
      </c>
      <c r="J31" s="147">
        <f t="shared" si="8"/>
        <v>1.1499999999999999</v>
      </c>
      <c r="K31" s="134"/>
    </row>
    <row r="32" spans="1:11" x14ac:dyDescent="0.2">
      <c r="A32" s="618"/>
      <c r="B32" s="597"/>
      <c r="C32" s="337">
        <v>15</v>
      </c>
      <c r="D32" s="338">
        <v>17</v>
      </c>
      <c r="E32" s="143">
        <v>1.25</v>
      </c>
      <c r="F32" s="144">
        <v>1</v>
      </c>
      <c r="G32" s="293">
        <f t="shared" si="5"/>
        <v>0.25</v>
      </c>
      <c r="H32" s="290">
        <f t="shared" si="6"/>
        <v>0.125</v>
      </c>
      <c r="I32" s="291">
        <f t="shared" si="7"/>
        <v>0</v>
      </c>
      <c r="J32" s="147">
        <f t="shared" si="8"/>
        <v>1.25</v>
      </c>
      <c r="K32" s="134"/>
    </row>
    <row r="33" spans="1:11" x14ac:dyDescent="0.2">
      <c r="A33" s="618"/>
      <c r="B33" s="597"/>
      <c r="C33" s="349">
        <v>17</v>
      </c>
      <c r="D33" s="345">
        <v>25</v>
      </c>
      <c r="E33" s="351">
        <v>1.3</v>
      </c>
      <c r="F33" s="152">
        <v>1.04</v>
      </c>
      <c r="G33" s="293">
        <f>E33-F33</f>
        <v>0.26</v>
      </c>
      <c r="H33" s="290">
        <f>G33/2</f>
        <v>0.13</v>
      </c>
      <c r="I33" s="301">
        <f>E33-F33-G33</f>
        <v>0</v>
      </c>
      <c r="J33" s="222">
        <f>E33</f>
        <v>1.3</v>
      </c>
      <c r="K33" s="134"/>
    </row>
    <row r="34" spans="1:11" ht="12" customHeight="1" x14ac:dyDescent="0.2">
      <c r="A34" s="618"/>
      <c r="B34" s="599" t="s">
        <v>34</v>
      </c>
      <c r="C34" s="335"/>
      <c r="D34" s="336">
        <v>7</v>
      </c>
      <c r="E34" s="138">
        <v>0.55000000000000004</v>
      </c>
      <c r="F34" s="292" t="s">
        <v>101</v>
      </c>
      <c r="G34" s="191" t="s">
        <v>83</v>
      </c>
      <c r="H34" s="234" t="s">
        <v>83</v>
      </c>
      <c r="I34" s="307">
        <f t="shared" ref="I34:I42" si="9">E34</f>
        <v>0.55000000000000004</v>
      </c>
      <c r="J34" s="602" t="s">
        <v>90</v>
      </c>
      <c r="K34" s="134"/>
    </row>
    <row r="35" spans="1:11" x14ac:dyDescent="0.2">
      <c r="A35" s="618"/>
      <c r="B35" s="600"/>
      <c r="C35" s="335">
        <v>7</v>
      </c>
      <c r="D35" s="336">
        <v>9</v>
      </c>
      <c r="E35" s="143">
        <v>0.65</v>
      </c>
      <c r="F35" s="219" t="s">
        <v>101</v>
      </c>
      <c r="G35" s="143" t="s">
        <v>83</v>
      </c>
      <c r="H35" s="146" t="s">
        <v>83</v>
      </c>
      <c r="I35" s="301">
        <f t="shared" si="9"/>
        <v>0.65</v>
      </c>
      <c r="J35" s="603"/>
      <c r="K35" s="134"/>
    </row>
    <row r="36" spans="1:11" x14ac:dyDescent="0.2">
      <c r="A36" s="618"/>
      <c r="B36" s="600"/>
      <c r="C36" s="335">
        <v>9</v>
      </c>
      <c r="D36" s="336">
        <v>10</v>
      </c>
      <c r="E36" s="143">
        <v>0.75</v>
      </c>
      <c r="F36" s="219" t="s">
        <v>101</v>
      </c>
      <c r="G36" s="245" t="s">
        <v>83</v>
      </c>
      <c r="H36" s="146" t="s">
        <v>83</v>
      </c>
      <c r="I36" s="301">
        <f t="shared" si="9"/>
        <v>0.75</v>
      </c>
      <c r="J36" s="603"/>
      <c r="K36" s="134"/>
    </row>
    <row r="37" spans="1:11" x14ac:dyDescent="0.2">
      <c r="A37" s="618"/>
      <c r="B37" s="600"/>
      <c r="C37" s="335">
        <v>10</v>
      </c>
      <c r="D37" s="336">
        <v>11</v>
      </c>
      <c r="E37" s="252">
        <v>0.85</v>
      </c>
      <c r="F37" s="219" t="s">
        <v>101</v>
      </c>
      <c r="G37" s="143" t="s">
        <v>83</v>
      </c>
      <c r="H37" s="146" t="s">
        <v>83</v>
      </c>
      <c r="I37" s="301">
        <f t="shared" si="9"/>
        <v>0.85</v>
      </c>
      <c r="J37" s="603"/>
      <c r="K37" s="134"/>
    </row>
    <row r="38" spans="1:11" x14ac:dyDescent="0.2">
      <c r="A38" s="618"/>
      <c r="B38" s="600"/>
      <c r="C38" s="337">
        <v>11</v>
      </c>
      <c r="D38" s="338">
        <v>13</v>
      </c>
      <c r="E38" s="254">
        <v>0.95</v>
      </c>
      <c r="F38" s="219" t="s">
        <v>101</v>
      </c>
      <c r="G38" s="143" t="s">
        <v>83</v>
      </c>
      <c r="H38" s="265" t="s">
        <v>83</v>
      </c>
      <c r="I38" s="301">
        <f t="shared" si="9"/>
        <v>0.95</v>
      </c>
      <c r="J38" s="603"/>
      <c r="K38" s="134"/>
    </row>
    <row r="39" spans="1:11" x14ac:dyDescent="0.2">
      <c r="A39" s="618"/>
      <c r="B39" s="600"/>
      <c r="C39" s="337">
        <v>13</v>
      </c>
      <c r="D39" s="338">
        <v>14</v>
      </c>
      <c r="E39" s="252">
        <v>1.05</v>
      </c>
      <c r="F39" s="219" t="s">
        <v>101</v>
      </c>
      <c r="G39" s="143" t="s">
        <v>83</v>
      </c>
      <c r="H39" s="146" t="s">
        <v>83</v>
      </c>
      <c r="I39" s="301">
        <f t="shared" si="9"/>
        <v>1.05</v>
      </c>
      <c r="J39" s="603"/>
      <c r="K39" s="134"/>
    </row>
    <row r="40" spans="1:11" x14ac:dyDescent="0.2">
      <c r="A40" s="618"/>
      <c r="B40" s="600"/>
      <c r="C40" s="337">
        <v>14</v>
      </c>
      <c r="D40" s="338">
        <v>15</v>
      </c>
      <c r="E40" s="143">
        <v>1.1499999999999999</v>
      </c>
      <c r="F40" s="144" t="s">
        <v>101</v>
      </c>
      <c r="G40" s="143" t="s">
        <v>83</v>
      </c>
      <c r="H40" s="146" t="s">
        <v>83</v>
      </c>
      <c r="I40" s="301">
        <f t="shared" si="9"/>
        <v>1.1499999999999999</v>
      </c>
      <c r="J40" s="603"/>
      <c r="K40" s="134"/>
    </row>
    <row r="41" spans="1:11" x14ac:dyDescent="0.2">
      <c r="A41" s="618"/>
      <c r="B41" s="600"/>
      <c r="C41" s="339">
        <v>15</v>
      </c>
      <c r="D41" s="340">
        <v>17</v>
      </c>
      <c r="E41" s="352">
        <v>1.25</v>
      </c>
      <c r="F41" s="219" t="s">
        <v>83</v>
      </c>
      <c r="G41" s="218" t="s">
        <v>83</v>
      </c>
      <c r="H41" s="221" t="s">
        <v>83</v>
      </c>
      <c r="I41" s="348">
        <f t="shared" si="9"/>
        <v>1.25</v>
      </c>
      <c r="J41" s="603"/>
      <c r="K41" s="134"/>
    </row>
    <row r="42" spans="1:11" ht="12.5" thickBot="1" x14ac:dyDescent="0.25">
      <c r="A42" s="619"/>
      <c r="B42" s="600"/>
      <c r="C42" s="343">
        <v>17</v>
      </c>
      <c r="D42" s="344">
        <v>25</v>
      </c>
      <c r="E42" s="353">
        <v>1.3</v>
      </c>
      <c r="F42" s="163" t="s">
        <v>101</v>
      </c>
      <c r="G42" s="162" t="s">
        <v>83</v>
      </c>
      <c r="H42" s="165" t="s">
        <v>83</v>
      </c>
      <c r="I42" s="310">
        <f t="shared" si="9"/>
        <v>1.3</v>
      </c>
      <c r="J42" s="604"/>
      <c r="K42" s="134"/>
    </row>
    <row r="43" spans="1:11" x14ac:dyDescent="0.2">
      <c r="A43" s="592" t="s">
        <v>200</v>
      </c>
      <c r="B43" s="595" t="s">
        <v>58</v>
      </c>
      <c r="C43" s="333"/>
      <c r="D43" s="334">
        <v>7</v>
      </c>
      <c r="E43" s="129">
        <v>0.6</v>
      </c>
      <c r="F43" s="130">
        <v>0.48</v>
      </c>
      <c r="G43" s="282">
        <f t="shared" ref="G43:G51" si="10">E43-F43</f>
        <v>0.12</v>
      </c>
      <c r="H43" s="283">
        <f t="shared" ref="H43:H51" si="11">G43/2</f>
        <v>0.06</v>
      </c>
      <c r="I43" s="284">
        <f t="shared" ref="I43:I51" si="12">E43-F43-G43</f>
        <v>0</v>
      </c>
      <c r="J43" s="133">
        <f t="shared" ref="J43:J51" si="13">E43</f>
        <v>0.6</v>
      </c>
      <c r="K43" s="134"/>
    </row>
    <row r="44" spans="1:11" x14ac:dyDescent="0.2">
      <c r="A44" s="618"/>
      <c r="B44" s="596"/>
      <c r="C44" s="335">
        <v>7</v>
      </c>
      <c r="D44" s="336">
        <v>9</v>
      </c>
      <c r="E44" s="143">
        <v>0.65</v>
      </c>
      <c r="F44" s="144">
        <v>0.52</v>
      </c>
      <c r="G44" s="287">
        <f t="shared" si="10"/>
        <v>0.13</v>
      </c>
      <c r="H44" s="290">
        <f t="shared" si="11"/>
        <v>6.5000000000000002E-2</v>
      </c>
      <c r="I44" s="291">
        <f t="shared" si="12"/>
        <v>0</v>
      </c>
      <c r="J44" s="147">
        <f t="shared" si="13"/>
        <v>0.65</v>
      </c>
      <c r="K44" s="134"/>
    </row>
    <row r="45" spans="1:11" x14ac:dyDescent="0.2">
      <c r="A45" s="618"/>
      <c r="B45" s="596"/>
      <c r="C45" s="335">
        <v>9</v>
      </c>
      <c r="D45" s="336">
        <v>10</v>
      </c>
      <c r="E45" s="143">
        <v>0.75</v>
      </c>
      <c r="F45" s="144">
        <v>0.6</v>
      </c>
      <c r="G45" s="287">
        <f t="shared" si="10"/>
        <v>0.15000000000000002</v>
      </c>
      <c r="H45" s="290">
        <f t="shared" si="11"/>
        <v>7.5000000000000011E-2</v>
      </c>
      <c r="I45" s="291">
        <f t="shared" si="12"/>
        <v>0</v>
      </c>
      <c r="J45" s="147">
        <f t="shared" si="13"/>
        <v>0.75</v>
      </c>
      <c r="K45" s="134"/>
    </row>
    <row r="46" spans="1:11" x14ac:dyDescent="0.2">
      <c r="A46" s="618"/>
      <c r="B46" s="596"/>
      <c r="C46" s="335">
        <v>10</v>
      </c>
      <c r="D46" s="336">
        <v>11</v>
      </c>
      <c r="E46" s="252">
        <v>0.85</v>
      </c>
      <c r="F46" s="292">
        <v>0.68</v>
      </c>
      <c r="G46" s="293">
        <f t="shared" si="10"/>
        <v>0.16999999999999993</v>
      </c>
      <c r="H46" s="290">
        <f t="shared" si="11"/>
        <v>8.4999999999999964E-2</v>
      </c>
      <c r="I46" s="294">
        <f t="shared" si="12"/>
        <v>0</v>
      </c>
      <c r="J46" s="222">
        <f t="shared" si="13"/>
        <v>0.85</v>
      </c>
      <c r="K46" s="134"/>
    </row>
    <row r="47" spans="1:11" x14ac:dyDescent="0.2">
      <c r="A47" s="618"/>
      <c r="B47" s="597"/>
      <c r="C47" s="337">
        <v>11</v>
      </c>
      <c r="D47" s="338">
        <v>12</v>
      </c>
      <c r="E47" s="254">
        <v>0.95</v>
      </c>
      <c r="F47" s="219">
        <v>0.76</v>
      </c>
      <c r="G47" s="293">
        <f t="shared" si="10"/>
        <v>0.18999999999999995</v>
      </c>
      <c r="H47" s="290">
        <f t="shared" si="11"/>
        <v>9.4999999999999973E-2</v>
      </c>
      <c r="I47" s="294">
        <f t="shared" si="12"/>
        <v>0</v>
      </c>
      <c r="J47" s="222">
        <f t="shared" si="13"/>
        <v>0.95</v>
      </c>
      <c r="K47" s="134"/>
    </row>
    <row r="48" spans="1:11" x14ac:dyDescent="0.2">
      <c r="A48" s="618"/>
      <c r="B48" s="597"/>
      <c r="C48" s="337">
        <v>12</v>
      </c>
      <c r="D48" s="338">
        <v>14</v>
      </c>
      <c r="E48" s="252">
        <v>1.05</v>
      </c>
      <c r="F48" s="219">
        <v>0.84</v>
      </c>
      <c r="G48" s="293">
        <f t="shared" si="10"/>
        <v>0.21000000000000008</v>
      </c>
      <c r="H48" s="297">
        <f t="shared" si="11"/>
        <v>0.10500000000000004</v>
      </c>
      <c r="I48" s="298">
        <f t="shared" si="12"/>
        <v>0</v>
      </c>
      <c r="J48" s="147">
        <f t="shared" si="13"/>
        <v>1.05</v>
      </c>
      <c r="K48" s="134"/>
    </row>
    <row r="49" spans="1:11" x14ac:dyDescent="0.2">
      <c r="A49" s="618"/>
      <c r="B49" s="597"/>
      <c r="C49" s="337">
        <v>14</v>
      </c>
      <c r="D49" s="338">
        <v>15</v>
      </c>
      <c r="E49" s="252">
        <v>1.1499999999999999</v>
      </c>
      <c r="F49" s="144">
        <v>0.92</v>
      </c>
      <c r="G49" s="293">
        <f t="shared" si="10"/>
        <v>0.22999999999999987</v>
      </c>
      <c r="H49" s="290">
        <f t="shared" si="11"/>
        <v>0.11499999999999994</v>
      </c>
      <c r="I49" s="291">
        <f t="shared" si="12"/>
        <v>0</v>
      </c>
      <c r="J49" s="147">
        <f t="shared" si="13"/>
        <v>1.1499999999999999</v>
      </c>
      <c r="K49" s="134"/>
    </row>
    <row r="50" spans="1:11" x14ac:dyDescent="0.2">
      <c r="A50" s="618"/>
      <c r="B50" s="597"/>
      <c r="C50" s="337">
        <v>15</v>
      </c>
      <c r="D50" s="338">
        <v>17</v>
      </c>
      <c r="E50" s="143">
        <v>1.25</v>
      </c>
      <c r="F50" s="144">
        <v>1</v>
      </c>
      <c r="G50" s="293">
        <f t="shared" si="10"/>
        <v>0.25</v>
      </c>
      <c r="H50" s="290">
        <f t="shared" si="11"/>
        <v>0.125</v>
      </c>
      <c r="I50" s="291">
        <f t="shared" si="12"/>
        <v>0</v>
      </c>
      <c r="J50" s="147">
        <f t="shared" si="13"/>
        <v>1.25</v>
      </c>
      <c r="K50" s="134"/>
    </row>
    <row r="51" spans="1:11" x14ac:dyDescent="0.2">
      <c r="A51" s="618"/>
      <c r="B51" s="597"/>
      <c r="C51" s="349">
        <v>17</v>
      </c>
      <c r="D51" s="345">
        <v>25</v>
      </c>
      <c r="E51" s="351">
        <v>1.3</v>
      </c>
      <c r="F51" s="152">
        <v>1.04</v>
      </c>
      <c r="G51" s="293">
        <f t="shared" si="10"/>
        <v>0.26</v>
      </c>
      <c r="H51" s="290">
        <f t="shared" si="11"/>
        <v>0.13</v>
      </c>
      <c r="I51" s="301">
        <f t="shared" si="12"/>
        <v>0</v>
      </c>
      <c r="J51" s="222">
        <f t="shared" si="13"/>
        <v>1.3</v>
      </c>
      <c r="K51" s="134"/>
    </row>
    <row r="52" spans="1:11" x14ac:dyDescent="0.2">
      <c r="A52" s="618"/>
      <c r="B52" s="599" t="s">
        <v>34</v>
      </c>
      <c r="C52" s="335"/>
      <c r="D52" s="336">
        <v>7</v>
      </c>
      <c r="E52" s="138">
        <v>0.6</v>
      </c>
      <c r="F52" s="292" t="s">
        <v>101</v>
      </c>
      <c r="G52" s="191" t="s">
        <v>83</v>
      </c>
      <c r="H52" s="234" t="s">
        <v>83</v>
      </c>
      <c r="I52" s="307">
        <f t="shared" ref="I52:I60" si="14">E52</f>
        <v>0.6</v>
      </c>
      <c r="J52" s="602" t="s">
        <v>90</v>
      </c>
      <c r="K52" s="134"/>
    </row>
    <row r="53" spans="1:11" x14ac:dyDescent="0.2">
      <c r="A53" s="618"/>
      <c r="B53" s="600"/>
      <c r="C53" s="335">
        <v>7</v>
      </c>
      <c r="D53" s="336">
        <v>9</v>
      </c>
      <c r="E53" s="143">
        <v>0.65</v>
      </c>
      <c r="F53" s="219" t="s">
        <v>101</v>
      </c>
      <c r="G53" s="143" t="s">
        <v>83</v>
      </c>
      <c r="H53" s="146" t="s">
        <v>83</v>
      </c>
      <c r="I53" s="301">
        <f t="shared" si="14"/>
        <v>0.65</v>
      </c>
      <c r="J53" s="603"/>
      <c r="K53" s="134"/>
    </row>
    <row r="54" spans="1:11" x14ac:dyDescent="0.2">
      <c r="A54" s="618"/>
      <c r="B54" s="600"/>
      <c r="C54" s="335">
        <v>9</v>
      </c>
      <c r="D54" s="336">
        <v>10</v>
      </c>
      <c r="E54" s="143">
        <v>0.75</v>
      </c>
      <c r="F54" s="219" t="s">
        <v>101</v>
      </c>
      <c r="G54" s="245" t="s">
        <v>83</v>
      </c>
      <c r="H54" s="146" t="s">
        <v>83</v>
      </c>
      <c r="I54" s="301">
        <f t="shared" si="14"/>
        <v>0.75</v>
      </c>
      <c r="J54" s="603"/>
      <c r="K54" s="134"/>
    </row>
    <row r="55" spans="1:11" x14ac:dyDescent="0.2">
      <c r="A55" s="618"/>
      <c r="B55" s="600"/>
      <c r="C55" s="335">
        <v>10</v>
      </c>
      <c r="D55" s="336">
        <v>11</v>
      </c>
      <c r="E55" s="252">
        <v>0.85</v>
      </c>
      <c r="F55" s="219" t="s">
        <v>101</v>
      </c>
      <c r="G55" s="143" t="s">
        <v>83</v>
      </c>
      <c r="H55" s="146" t="s">
        <v>83</v>
      </c>
      <c r="I55" s="301">
        <f t="shared" si="14"/>
        <v>0.85</v>
      </c>
      <c r="J55" s="603"/>
      <c r="K55" s="134"/>
    </row>
    <row r="56" spans="1:11" x14ac:dyDescent="0.2">
      <c r="A56" s="618"/>
      <c r="B56" s="600"/>
      <c r="C56" s="337">
        <v>11</v>
      </c>
      <c r="D56" s="338">
        <v>12</v>
      </c>
      <c r="E56" s="254">
        <v>0.95</v>
      </c>
      <c r="F56" s="219" t="s">
        <v>101</v>
      </c>
      <c r="G56" s="143" t="s">
        <v>83</v>
      </c>
      <c r="H56" s="265" t="s">
        <v>83</v>
      </c>
      <c r="I56" s="301">
        <f t="shared" si="14"/>
        <v>0.95</v>
      </c>
      <c r="J56" s="603"/>
      <c r="K56" s="134"/>
    </row>
    <row r="57" spans="1:11" x14ac:dyDescent="0.2">
      <c r="A57" s="618"/>
      <c r="B57" s="600"/>
      <c r="C57" s="337">
        <v>12</v>
      </c>
      <c r="D57" s="338">
        <v>14</v>
      </c>
      <c r="E57" s="252">
        <v>1.05</v>
      </c>
      <c r="F57" s="219" t="s">
        <v>101</v>
      </c>
      <c r="G57" s="143" t="s">
        <v>83</v>
      </c>
      <c r="H57" s="146" t="s">
        <v>83</v>
      </c>
      <c r="I57" s="301">
        <f t="shared" si="14"/>
        <v>1.05</v>
      </c>
      <c r="J57" s="603"/>
      <c r="K57" s="134"/>
    </row>
    <row r="58" spans="1:11" x14ac:dyDescent="0.2">
      <c r="A58" s="618"/>
      <c r="B58" s="600"/>
      <c r="C58" s="337">
        <v>14</v>
      </c>
      <c r="D58" s="338">
        <v>15</v>
      </c>
      <c r="E58" s="143">
        <v>1.1499999999999999</v>
      </c>
      <c r="F58" s="144" t="s">
        <v>101</v>
      </c>
      <c r="G58" s="143" t="s">
        <v>83</v>
      </c>
      <c r="H58" s="146" t="s">
        <v>83</v>
      </c>
      <c r="I58" s="301">
        <f t="shared" si="14"/>
        <v>1.1499999999999999</v>
      </c>
      <c r="J58" s="603"/>
      <c r="K58" s="134"/>
    </row>
    <row r="59" spans="1:11" x14ac:dyDescent="0.2">
      <c r="A59" s="618"/>
      <c r="B59" s="600"/>
      <c r="C59" s="339">
        <v>15</v>
      </c>
      <c r="D59" s="340">
        <v>17</v>
      </c>
      <c r="E59" s="352">
        <v>1.25</v>
      </c>
      <c r="F59" s="219" t="s">
        <v>83</v>
      </c>
      <c r="G59" s="218" t="s">
        <v>83</v>
      </c>
      <c r="H59" s="221" t="s">
        <v>83</v>
      </c>
      <c r="I59" s="348">
        <f t="shared" si="14"/>
        <v>1.25</v>
      </c>
      <c r="J59" s="603"/>
      <c r="K59" s="134"/>
    </row>
    <row r="60" spans="1:11" ht="12.5" thickBot="1" x14ac:dyDescent="0.25">
      <c r="A60" s="619"/>
      <c r="B60" s="601"/>
      <c r="C60" s="343">
        <v>17</v>
      </c>
      <c r="D60" s="344">
        <v>25</v>
      </c>
      <c r="E60" s="353">
        <v>1.3</v>
      </c>
      <c r="F60" s="163" t="s">
        <v>101</v>
      </c>
      <c r="G60" s="162" t="s">
        <v>83</v>
      </c>
      <c r="H60" s="165" t="s">
        <v>83</v>
      </c>
      <c r="I60" s="310">
        <f t="shared" si="14"/>
        <v>1.3</v>
      </c>
      <c r="J60" s="604"/>
      <c r="K60" s="134"/>
    </row>
    <row r="61" spans="1:11" x14ac:dyDescent="0.2">
      <c r="A61" s="320"/>
      <c r="B61" s="321"/>
      <c r="C61" s="322"/>
      <c r="D61" s="323"/>
      <c r="E61" s="254"/>
      <c r="F61" s="254"/>
      <c r="G61" s="254"/>
      <c r="H61" s="237"/>
      <c r="I61" s="324"/>
      <c r="J61" s="325"/>
      <c r="K61" s="134"/>
    </row>
    <row r="62" spans="1:11" s="276" customFormat="1" ht="9.5" x14ac:dyDescent="0.2">
      <c r="A62" s="605" t="s">
        <v>35</v>
      </c>
      <c r="B62" s="605"/>
      <c r="C62" s="605"/>
      <c r="D62" s="326"/>
      <c r="E62" s="327"/>
      <c r="F62" s="328"/>
      <c r="G62" s="328"/>
      <c r="H62" s="329"/>
      <c r="I62" s="329"/>
      <c r="J62" s="330"/>
      <c r="K62" s="331"/>
    </row>
    <row r="63" spans="1:11" s="276" customFormat="1" ht="22.5" customHeight="1" x14ac:dyDescent="0.2">
      <c r="A63" s="606" t="s">
        <v>238</v>
      </c>
      <c r="B63" s="589"/>
      <c r="C63" s="589"/>
      <c r="D63" s="589"/>
      <c r="E63" s="589"/>
      <c r="F63" s="589"/>
      <c r="G63" s="589"/>
      <c r="H63" s="589"/>
      <c r="I63" s="589"/>
      <c r="J63" s="589"/>
      <c r="K63" s="326"/>
    </row>
    <row r="64" spans="1:11" s="276" customFormat="1" ht="13.5" customHeight="1" x14ac:dyDescent="0.2">
      <c r="A64" s="589" t="s">
        <v>56</v>
      </c>
      <c r="B64" s="589"/>
      <c r="C64" s="589"/>
      <c r="D64" s="589"/>
      <c r="E64" s="589"/>
      <c r="F64" s="589"/>
      <c r="G64" s="589"/>
      <c r="H64" s="589"/>
      <c r="I64" s="589"/>
      <c r="J64" s="589"/>
      <c r="K64" s="326"/>
    </row>
    <row r="65" spans="1:11" ht="12" customHeight="1" x14ac:dyDescent="0.2">
      <c r="A65" s="589" t="s">
        <v>25</v>
      </c>
      <c r="B65" s="590"/>
      <c r="C65" s="590"/>
      <c r="D65" s="590"/>
      <c r="E65" s="590"/>
      <c r="F65" s="590"/>
      <c r="G65" s="590"/>
      <c r="H65" s="590"/>
      <c r="I65" s="590"/>
      <c r="J65" s="590"/>
    </row>
    <row r="66" spans="1:11" ht="14.25" customHeight="1" x14ac:dyDescent="0.2">
      <c r="A66" s="100"/>
      <c r="C66" s="100"/>
      <c r="D66" s="100"/>
      <c r="E66" s="100"/>
      <c r="F66" s="100"/>
      <c r="G66" s="100"/>
      <c r="H66" s="100"/>
      <c r="I66" s="100"/>
      <c r="J66" s="100"/>
    </row>
    <row r="67" spans="1:11" ht="4.5" customHeight="1" x14ac:dyDescent="0.2">
      <c r="A67" s="179"/>
      <c r="B67" s="183"/>
      <c r="C67" s="179"/>
      <c r="D67" s="179"/>
      <c r="E67" s="180"/>
      <c r="F67" s="181"/>
      <c r="G67" s="181"/>
      <c r="H67" s="182"/>
      <c r="I67" s="182"/>
      <c r="J67" s="181"/>
      <c r="K67" s="183"/>
    </row>
    <row r="68" spans="1:11" ht="14" x14ac:dyDescent="0.2">
      <c r="A68" s="183"/>
      <c r="B68" s="183"/>
      <c r="C68" s="179"/>
      <c r="D68" s="183"/>
      <c r="E68" s="180"/>
      <c r="F68" s="181"/>
      <c r="G68" s="181"/>
      <c r="H68" s="182"/>
      <c r="I68" s="182"/>
      <c r="J68" s="181"/>
      <c r="K68" s="183"/>
    </row>
    <row r="69" spans="1:11" ht="14" x14ac:dyDescent="0.2">
      <c r="A69" s="591"/>
      <c r="B69" s="591"/>
      <c r="C69" s="591"/>
      <c r="D69" s="591"/>
      <c r="E69" s="591"/>
      <c r="F69" s="591"/>
      <c r="G69" s="591"/>
      <c r="H69" s="591"/>
      <c r="I69" s="591"/>
      <c r="J69" s="591"/>
      <c r="K69" s="591"/>
    </row>
  </sheetData>
  <mergeCells count="26">
    <mergeCell ref="A1:J1"/>
    <mergeCell ref="A2:J2"/>
    <mergeCell ref="A3:B6"/>
    <mergeCell ref="C3:D6"/>
    <mergeCell ref="E3:E4"/>
    <mergeCell ref="F3:F5"/>
    <mergeCell ref="G3:H4"/>
    <mergeCell ref="I3:I5"/>
    <mergeCell ref="J3:J5"/>
    <mergeCell ref="A7:A24"/>
    <mergeCell ref="B7:B15"/>
    <mergeCell ref="B16:B24"/>
    <mergeCell ref="J16:J24"/>
    <mergeCell ref="A25:A42"/>
    <mergeCell ref="B25:B33"/>
    <mergeCell ref="B34:B42"/>
    <mergeCell ref="J34:J42"/>
    <mergeCell ref="A64:J64"/>
    <mergeCell ref="A65:J65"/>
    <mergeCell ref="A69:K69"/>
    <mergeCell ref="A43:A60"/>
    <mergeCell ref="B43:B51"/>
    <mergeCell ref="B52:B60"/>
    <mergeCell ref="J52:J60"/>
    <mergeCell ref="A62:C62"/>
    <mergeCell ref="A63:J63"/>
  </mergeCells>
  <phoneticPr fontId="36"/>
  <pageMargins left="0.73" right="0.19" top="0.57999999999999996" bottom="0.53" header="0.2" footer="0.2"/>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K64"/>
  <sheetViews>
    <sheetView view="pageBreakPreview" topLeftCell="A18" zoomScaleNormal="100" zoomScaleSheetLayoutView="100" workbookViewId="0">
      <selection sqref="A1:H2"/>
    </sheetView>
  </sheetViews>
  <sheetFormatPr defaultColWidth="9.09765625" defaultRowHeight="12" x14ac:dyDescent="0.2"/>
  <cols>
    <col min="1" max="1" width="14.296875" style="99" customWidth="1"/>
    <col min="2" max="2" width="14.296875" style="100" customWidth="1"/>
    <col min="3" max="4" width="14.296875" style="99" customWidth="1"/>
    <col min="5" max="5" width="17.09765625" style="101" customWidth="1"/>
    <col min="6" max="7" width="17.09765625" style="102" customWidth="1"/>
    <col min="8" max="8" width="10.09765625" style="103" customWidth="1"/>
    <col min="9" max="9" width="11.69921875" style="103" customWidth="1"/>
    <col min="10" max="10" width="11.69921875" style="102" customWidth="1"/>
    <col min="11" max="11" width="2.69921875" style="100" customWidth="1"/>
    <col min="12" max="12" width="2.69921875" style="100" bestFit="1" customWidth="1"/>
    <col min="13" max="13" width="5.69921875" style="100" customWidth="1"/>
    <col min="14" max="14" width="5.69921875" style="100" bestFit="1" customWidth="1"/>
    <col min="15" max="15" width="2.69921875" style="100" bestFit="1" customWidth="1"/>
    <col min="16" max="16" width="5.69921875" style="100" customWidth="1"/>
    <col min="17" max="17" width="9.09765625" style="100" bestFit="1"/>
    <col min="18" max="16384" width="9.09765625" style="100"/>
  </cols>
  <sheetData>
    <row r="1" spans="1:11" ht="24" customHeight="1" x14ac:dyDescent="0.2">
      <c r="A1" s="549" t="s">
        <v>256</v>
      </c>
      <c r="B1" s="549"/>
      <c r="C1" s="549"/>
      <c r="D1" s="549"/>
      <c r="E1" s="549"/>
      <c r="F1" s="549"/>
      <c r="G1" s="549"/>
      <c r="H1" s="549"/>
      <c r="I1" s="354"/>
      <c r="J1" s="354"/>
      <c r="K1" s="106"/>
    </row>
    <row r="2" spans="1:11" ht="15" customHeight="1" x14ac:dyDescent="0.2">
      <c r="A2" s="549"/>
      <c r="B2" s="549"/>
      <c r="C2" s="549"/>
      <c r="D2" s="549"/>
      <c r="E2" s="549"/>
      <c r="F2" s="549"/>
      <c r="G2" s="549"/>
      <c r="H2" s="549"/>
      <c r="I2" s="354"/>
      <c r="J2" s="354"/>
      <c r="K2" s="106"/>
    </row>
    <row r="3" spans="1:11" ht="15" customHeight="1" thickBot="1" x14ac:dyDescent="0.25">
      <c r="A3" s="105"/>
      <c r="B3" s="105"/>
      <c r="C3" s="105"/>
      <c r="D3" s="105"/>
      <c r="E3" s="105"/>
      <c r="F3" s="105"/>
      <c r="G3" s="355" t="s">
        <v>265</v>
      </c>
      <c r="H3" s="105"/>
      <c r="I3" s="354"/>
      <c r="J3" s="354"/>
      <c r="K3" s="106"/>
    </row>
    <row r="4" spans="1:11" ht="18.75" customHeight="1" x14ac:dyDescent="0.2">
      <c r="A4" s="624" t="s">
        <v>230</v>
      </c>
      <c r="B4" s="626" t="s">
        <v>281</v>
      </c>
      <c r="C4" s="627"/>
      <c r="D4" s="630" t="s">
        <v>102</v>
      </c>
      <c r="E4" s="632" t="s">
        <v>3</v>
      </c>
      <c r="F4" s="633"/>
      <c r="G4" s="634" t="s">
        <v>44</v>
      </c>
      <c r="H4" s="356"/>
      <c r="I4" s="356"/>
      <c r="J4" s="356"/>
      <c r="K4" s="106"/>
    </row>
    <row r="5" spans="1:11" ht="18.75" customHeight="1" thickBot="1" x14ac:dyDescent="0.25">
      <c r="A5" s="625"/>
      <c r="B5" s="628"/>
      <c r="C5" s="629"/>
      <c r="D5" s="631"/>
      <c r="E5" s="357" t="s">
        <v>45</v>
      </c>
      <c r="F5" s="358" t="s">
        <v>234</v>
      </c>
      <c r="G5" s="635"/>
      <c r="H5" s="237"/>
      <c r="I5" s="324"/>
      <c r="J5" s="325"/>
      <c r="K5" s="106"/>
    </row>
    <row r="6" spans="1:11" ht="18.75" customHeight="1" x14ac:dyDescent="0.2">
      <c r="A6" s="621" t="s">
        <v>173</v>
      </c>
      <c r="B6" s="359"/>
      <c r="C6" s="360">
        <v>7</v>
      </c>
      <c r="D6" s="139">
        <v>0.6</v>
      </c>
      <c r="E6" s="361">
        <v>0.6</v>
      </c>
      <c r="F6" s="362">
        <f t="shared" ref="F6:F15" si="0">D6-E6</f>
        <v>0</v>
      </c>
      <c r="G6" s="363">
        <f t="shared" ref="G6:G15" si="1">D6</f>
        <v>0.6</v>
      </c>
      <c r="H6" s="100"/>
      <c r="I6" s="100"/>
      <c r="J6" s="100"/>
      <c r="K6" s="134"/>
    </row>
    <row r="7" spans="1:11" ht="18.75" customHeight="1" x14ac:dyDescent="0.2">
      <c r="A7" s="622"/>
      <c r="B7" s="359">
        <v>7</v>
      </c>
      <c r="C7" s="360">
        <v>8</v>
      </c>
      <c r="D7" s="144">
        <v>0.65</v>
      </c>
      <c r="E7" s="364">
        <v>0.65</v>
      </c>
      <c r="F7" s="365">
        <f t="shared" si="0"/>
        <v>0</v>
      </c>
      <c r="G7" s="366">
        <f t="shared" si="1"/>
        <v>0.65</v>
      </c>
      <c r="H7" s="182"/>
      <c r="I7" s="182"/>
      <c r="J7" s="181"/>
      <c r="K7" s="134"/>
    </row>
    <row r="8" spans="1:11" ht="18.75" customHeight="1" x14ac:dyDescent="0.2">
      <c r="A8" s="622"/>
      <c r="B8" s="359">
        <v>8</v>
      </c>
      <c r="C8" s="360">
        <v>9</v>
      </c>
      <c r="D8" s="144">
        <v>0.75</v>
      </c>
      <c r="E8" s="367">
        <v>0.75</v>
      </c>
      <c r="F8" s="365">
        <f t="shared" si="0"/>
        <v>0</v>
      </c>
      <c r="G8" s="366">
        <f t="shared" si="1"/>
        <v>0.75</v>
      </c>
      <c r="H8" s="182"/>
      <c r="I8" s="182"/>
      <c r="J8" s="181"/>
      <c r="K8" s="134"/>
    </row>
    <row r="9" spans="1:11" ht="18.75" customHeight="1" x14ac:dyDescent="0.2">
      <c r="A9" s="622"/>
      <c r="B9" s="359">
        <v>9</v>
      </c>
      <c r="C9" s="360">
        <v>10</v>
      </c>
      <c r="D9" s="252">
        <v>0.85</v>
      </c>
      <c r="E9" s="364">
        <v>0.85</v>
      </c>
      <c r="F9" s="365">
        <f t="shared" si="0"/>
        <v>0</v>
      </c>
      <c r="G9" s="366">
        <f t="shared" si="1"/>
        <v>0.85</v>
      </c>
      <c r="H9" s="332"/>
      <c r="I9" s="332"/>
      <c r="J9" s="332"/>
      <c r="K9" s="134"/>
    </row>
    <row r="10" spans="1:11" ht="18.75" customHeight="1" x14ac:dyDescent="0.2">
      <c r="A10" s="622"/>
      <c r="B10" s="368">
        <v>10</v>
      </c>
      <c r="C10" s="369">
        <v>12</v>
      </c>
      <c r="D10" s="144">
        <v>0.95</v>
      </c>
      <c r="E10" s="364">
        <v>0.95</v>
      </c>
      <c r="F10" s="365">
        <f t="shared" si="0"/>
        <v>0</v>
      </c>
      <c r="G10" s="366">
        <f t="shared" si="1"/>
        <v>0.95</v>
      </c>
      <c r="H10" s="370"/>
      <c r="K10" s="134"/>
    </row>
    <row r="11" spans="1:11" ht="18.75" customHeight="1" x14ac:dyDescent="0.2">
      <c r="A11" s="622"/>
      <c r="B11" s="368">
        <v>12</v>
      </c>
      <c r="C11" s="369">
        <v>13</v>
      </c>
      <c r="D11" s="254">
        <v>1.05</v>
      </c>
      <c r="E11" s="364">
        <v>1.05</v>
      </c>
      <c r="F11" s="365">
        <f t="shared" si="0"/>
        <v>0</v>
      </c>
      <c r="G11" s="366">
        <f t="shared" si="1"/>
        <v>1.05</v>
      </c>
      <c r="K11" s="134"/>
    </row>
    <row r="12" spans="1:11" ht="18.75" customHeight="1" x14ac:dyDescent="0.2">
      <c r="A12" s="622"/>
      <c r="B12" s="368">
        <v>13</v>
      </c>
      <c r="C12" s="369">
        <v>14</v>
      </c>
      <c r="D12" s="252">
        <v>1.1499999999999999</v>
      </c>
      <c r="E12" s="364">
        <v>1.1499999999999999</v>
      </c>
      <c r="F12" s="365">
        <f t="shared" si="0"/>
        <v>0</v>
      </c>
      <c r="G12" s="366">
        <f t="shared" si="1"/>
        <v>1.1499999999999999</v>
      </c>
      <c r="K12" s="134"/>
    </row>
    <row r="13" spans="1:11" ht="18.75" customHeight="1" x14ac:dyDescent="0.2">
      <c r="A13" s="622"/>
      <c r="B13" s="368">
        <v>14</v>
      </c>
      <c r="C13" s="369">
        <v>16</v>
      </c>
      <c r="D13" s="144">
        <v>1.25</v>
      </c>
      <c r="E13" s="364">
        <v>1.25</v>
      </c>
      <c r="F13" s="365">
        <f t="shared" si="0"/>
        <v>0</v>
      </c>
      <c r="G13" s="366">
        <f t="shared" si="1"/>
        <v>1.25</v>
      </c>
      <c r="K13" s="134"/>
    </row>
    <row r="14" spans="1:11" ht="18.75" customHeight="1" x14ac:dyDescent="0.2">
      <c r="A14" s="622"/>
      <c r="B14" s="371">
        <v>16</v>
      </c>
      <c r="C14" s="372">
        <v>18</v>
      </c>
      <c r="D14" s="252">
        <v>1.35</v>
      </c>
      <c r="E14" s="364">
        <v>1.35</v>
      </c>
      <c r="F14" s="365">
        <f t="shared" si="0"/>
        <v>0</v>
      </c>
      <c r="G14" s="366">
        <f t="shared" si="1"/>
        <v>1.35</v>
      </c>
      <c r="K14" s="134"/>
    </row>
    <row r="15" spans="1:11" ht="18.75" customHeight="1" thickBot="1" x14ac:dyDescent="0.25">
      <c r="A15" s="623"/>
      <c r="B15" s="374">
        <v>18</v>
      </c>
      <c r="C15" s="375">
        <v>25</v>
      </c>
      <c r="D15" s="163">
        <v>1.4</v>
      </c>
      <c r="E15" s="376">
        <v>1.4</v>
      </c>
      <c r="F15" s="377">
        <f t="shared" si="0"/>
        <v>0</v>
      </c>
      <c r="G15" s="378">
        <f t="shared" si="1"/>
        <v>1.4</v>
      </c>
      <c r="K15" s="134"/>
    </row>
    <row r="16" spans="1:11" ht="18.75" customHeight="1" x14ac:dyDescent="0.2">
      <c r="A16" s="621" t="s">
        <v>2</v>
      </c>
      <c r="B16" s="379"/>
      <c r="C16" s="380">
        <v>7</v>
      </c>
      <c r="D16" s="130">
        <v>0.5</v>
      </c>
      <c r="E16" s="361">
        <f t="shared" ref="E16:E25" si="2">D16</f>
        <v>0.5</v>
      </c>
      <c r="F16" s="362">
        <f t="shared" ref="F16:F25" si="3">D16-E16</f>
        <v>0</v>
      </c>
      <c r="G16" s="381">
        <f t="shared" ref="G16:G25" si="4">D16</f>
        <v>0.5</v>
      </c>
      <c r="K16" s="134"/>
    </row>
    <row r="17" spans="1:11" ht="18.75" customHeight="1" x14ac:dyDescent="0.2">
      <c r="A17" s="622"/>
      <c r="B17" s="359">
        <v>7</v>
      </c>
      <c r="C17" s="360">
        <v>8</v>
      </c>
      <c r="D17" s="144">
        <v>0.55000000000000004</v>
      </c>
      <c r="E17" s="364">
        <f t="shared" si="2"/>
        <v>0.55000000000000004</v>
      </c>
      <c r="F17" s="365">
        <f t="shared" si="3"/>
        <v>0</v>
      </c>
      <c r="G17" s="366">
        <f t="shared" si="4"/>
        <v>0.55000000000000004</v>
      </c>
      <c r="K17" s="134"/>
    </row>
    <row r="18" spans="1:11" ht="18.75" customHeight="1" x14ac:dyDescent="0.2">
      <c r="A18" s="622"/>
      <c r="B18" s="359">
        <v>8</v>
      </c>
      <c r="C18" s="360">
        <v>10</v>
      </c>
      <c r="D18" s="144">
        <v>0.65</v>
      </c>
      <c r="E18" s="364">
        <f t="shared" si="2"/>
        <v>0.65</v>
      </c>
      <c r="F18" s="365">
        <f t="shared" si="3"/>
        <v>0</v>
      </c>
      <c r="G18" s="366">
        <f t="shared" si="4"/>
        <v>0.65</v>
      </c>
      <c r="K18" s="134"/>
    </row>
    <row r="19" spans="1:11" ht="18.75" customHeight="1" x14ac:dyDescent="0.2">
      <c r="A19" s="622"/>
      <c r="B19" s="359">
        <v>10</v>
      </c>
      <c r="C19" s="360">
        <v>11</v>
      </c>
      <c r="D19" s="252">
        <v>0.75</v>
      </c>
      <c r="E19" s="364">
        <f t="shared" si="2"/>
        <v>0.75</v>
      </c>
      <c r="F19" s="365">
        <f t="shared" si="3"/>
        <v>0</v>
      </c>
      <c r="G19" s="366">
        <f t="shared" si="4"/>
        <v>0.75</v>
      </c>
      <c r="K19" s="134"/>
    </row>
    <row r="20" spans="1:11" ht="18.75" customHeight="1" x14ac:dyDescent="0.2">
      <c r="A20" s="622"/>
      <c r="B20" s="368">
        <v>11</v>
      </c>
      <c r="C20" s="369">
        <v>12</v>
      </c>
      <c r="D20" s="144">
        <v>0.85</v>
      </c>
      <c r="E20" s="364">
        <f t="shared" si="2"/>
        <v>0.85</v>
      </c>
      <c r="F20" s="365">
        <f t="shared" si="3"/>
        <v>0</v>
      </c>
      <c r="G20" s="366">
        <f t="shared" si="4"/>
        <v>0.85</v>
      </c>
      <c r="K20" s="134"/>
    </row>
    <row r="21" spans="1:11" ht="18.75" customHeight="1" x14ac:dyDescent="0.2">
      <c r="A21" s="622"/>
      <c r="B21" s="368">
        <v>12</v>
      </c>
      <c r="C21" s="369">
        <v>14</v>
      </c>
      <c r="D21" s="254">
        <v>0.95</v>
      </c>
      <c r="E21" s="364">
        <f t="shared" si="2"/>
        <v>0.95</v>
      </c>
      <c r="F21" s="365">
        <f t="shared" si="3"/>
        <v>0</v>
      </c>
      <c r="G21" s="366">
        <f t="shared" si="4"/>
        <v>0.95</v>
      </c>
      <c r="K21" s="134"/>
    </row>
    <row r="22" spans="1:11" ht="18.75" customHeight="1" x14ac:dyDescent="0.2">
      <c r="A22" s="622"/>
      <c r="B22" s="368">
        <v>14</v>
      </c>
      <c r="C22" s="369">
        <v>15</v>
      </c>
      <c r="D22" s="252">
        <v>1.05</v>
      </c>
      <c r="E22" s="364">
        <f t="shared" si="2"/>
        <v>1.05</v>
      </c>
      <c r="F22" s="365">
        <f t="shared" si="3"/>
        <v>0</v>
      </c>
      <c r="G22" s="366">
        <f t="shared" si="4"/>
        <v>1.05</v>
      </c>
      <c r="K22" s="134"/>
    </row>
    <row r="23" spans="1:11" ht="18.75" customHeight="1" x14ac:dyDescent="0.2">
      <c r="A23" s="622"/>
      <c r="B23" s="368">
        <v>15</v>
      </c>
      <c r="C23" s="369">
        <v>17</v>
      </c>
      <c r="D23" s="144">
        <v>1.1499999999999999</v>
      </c>
      <c r="E23" s="364">
        <f t="shared" si="2"/>
        <v>1.1499999999999999</v>
      </c>
      <c r="F23" s="365">
        <f t="shared" si="3"/>
        <v>0</v>
      </c>
      <c r="G23" s="366">
        <f t="shared" si="4"/>
        <v>1.1499999999999999</v>
      </c>
      <c r="K23" s="134"/>
    </row>
    <row r="24" spans="1:11" ht="18.75" customHeight="1" thickBot="1" x14ac:dyDescent="0.25">
      <c r="A24" s="622"/>
      <c r="B24" s="374">
        <v>17</v>
      </c>
      <c r="C24" s="375">
        <v>25</v>
      </c>
      <c r="D24" s="266">
        <v>1.2</v>
      </c>
      <c r="E24" s="382">
        <f t="shared" si="2"/>
        <v>1.2</v>
      </c>
      <c r="F24" s="383">
        <f t="shared" si="3"/>
        <v>0</v>
      </c>
      <c r="G24" s="378">
        <f t="shared" si="4"/>
        <v>1.2</v>
      </c>
      <c r="K24" s="134"/>
    </row>
    <row r="25" spans="1:11" ht="18.75" customHeight="1" x14ac:dyDescent="0.2">
      <c r="A25" s="621" t="s">
        <v>135</v>
      </c>
      <c r="B25" s="379"/>
      <c r="C25" s="380">
        <v>7</v>
      </c>
      <c r="D25" s="130">
        <v>0.5</v>
      </c>
      <c r="E25" s="361">
        <f t="shared" si="2"/>
        <v>0.5</v>
      </c>
      <c r="F25" s="362">
        <f t="shared" si="3"/>
        <v>0</v>
      </c>
      <c r="G25" s="381">
        <f t="shared" si="4"/>
        <v>0.5</v>
      </c>
      <c r="K25" s="134"/>
    </row>
    <row r="26" spans="1:11" ht="18.75" customHeight="1" x14ac:dyDescent="0.2">
      <c r="A26" s="622"/>
      <c r="B26" s="359">
        <v>7</v>
      </c>
      <c r="C26" s="360">
        <v>9</v>
      </c>
      <c r="D26" s="144">
        <v>0.55000000000000004</v>
      </c>
      <c r="E26" s="364">
        <f t="shared" ref="E26:E32" si="5">D26</f>
        <v>0.55000000000000004</v>
      </c>
      <c r="F26" s="365">
        <f t="shared" ref="F26:F32" si="6">D26-E26</f>
        <v>0</v>
      </c>
      <c r="G26" s="366">
        <f t="shared" ref="G26:G32" si="7">D26</f>
        <v>0.55000000000000004</v>
      </c>
      <c r="K26" s="134"/>
    </row>
    <row r="27" spans="1:11" ht="18.75" customHeight="1" x14ac:dyDescent="0.2">
      <c r="A27" s="622"/>
      <c r="B27" s="359">
        <v>9</v>
      </c>
      <c r="C27" s="360">
        <v>10</v>
      </c>
      <c r="D27" s="144">
        <v>0.65</v>
      </c>
      <c r="E27" s="364">
        <f t="shared" si="5"/>
        <v>0.65</v>
      </c>
      <c r="F27" s="365">
        <f t="shared" si="6"/>
        <v>0</v>
      </c>
      <c r="G27" s="366">
        <f t="shared" si="7"/>
        <v>0.65</v>
      </c>
      <c r="K27" s="134"/>
    </row>
    <row r="28" spans="1:11" ht="18.75" customHeight="1" x14ac:dyDescent="0.2">
      <c r="A28" s="622"/>
      <c r="B28" s="359">
        <v>10</v>
      </c>
      <c r="C28" s="360">
        <v>11</v>
      </c>
      <c r="D28" s="252">
        <v>0.75</v>
      </c>
      <c r="E28" s="364">
        <f t="shared" si="5"/>
        <v>0.75</v>
      </c>
      <c r="F28" s="365">
        <f t="shared" si="6"/>
        <v>0</v>
      </c>
      <c r="G28" s="366">
        <f t="shared" si="7"/>
        <v>0.75</v>
      </c>
      <c r="K28" s="134"/>
    </row>
    <row r="29" spans="1:11" ht="18.75" customHeight="1" x14ac:dyDescent="0.2">
      <c r="A29" s="622"/>
      <c r="B29" s="368">
        <v>11</v>
      </c>
      <c r="C29" s="369">
        <v>12</v>
      </c>
      <c r="D29" s="144">
        <v>0.85</v>
      </c>
      <c r="E29" s="364">
        <f t="shared" si="5"/>
        <v>0.85</v>
      </c>
      <c r="F29" s="365">
        <f t="shared" si="6"/>
        <v>0</v>
      </c>
      <c r="G29" s="366">
        <f t="shared" si="7"/>
        <v>0.85</v>
      </c>
      <c r="K29" s="134"/>
    </row>
    <row r="30" spans="1:11" ht="18.75" customHeight="1" x14ac:dyDescent="0.2">
      <c r="A30" s="622"/>
      <c r="B30" s="368">
        <v>12</v>
      </c>
      <c r="C30" s="369">
        <v>14</v>
      </c>
      <c r="D30" s="254">
        <v>0.95</v>
      </c>
      <c r="E30" s="364">
        <f t="shared" si="5"/>
        <v>0.95</v>
      </c>
      <c r="F30" s="365">
        <f t="shared" si="6"/>
        <v>0</v>
      </c>
      <c r="G30" s="366">
        <f t="shared" si="7"/>
        <v>0.95</v>
      </c>
      <c r="K30" s="134"/>
    </row>
    <row r="31" spans="1:11" ht="18.75" customHeight="1" x14ac:dyDescent="0.2">
      <c r="A31" s="622"/>
      <c r="B31" s="368">
        <v>14</v>
      </c>
      <c r="C31" s="369">
        <v>15</v>
      </c>
      <c r="D31" s="252">
        <v>1.05</v>
      </c>
      <c r="E31" s="364">
        <f t="shared" si="5"/>
        <v>1.05</v>
      </c>
      <c r="F31" s="365">
        <f t="shared" si="6"/>
        <v>0</v>
      </c>
      <c r="G31" s="366">
        <f t="shared" si="7"/>
        <v>1.05</v>
      </c>
      <c r="K31" s="134"/>
    </row>
    <row r="32" spans="1:11" ht="18.75" customHeight="1" x14ac:dyDescent="0.2">
      <c r="A32" s="622"/>
      <c r="B32" s="368">
        <v>15</v>
      </c>
      <c r="C32" s="369">
        <v>17</v>
      </c>
      <c r="D32" s="144">
        <v>1.1499999999999999</v>
      </c>
      <c r="E32" s="364">
        <f t="shared" si="5"/>
        <v>1.1499999999999999</v>
      </c>
      <c r="F32" s="365">
        <f t="shared" si="6"/>
        <v>0</v>
      </c>
      <c r="G32" s="366">
        <f t="shared" si="7"/>
        <v>1.1499999999999999</v>
      </c>
      <c r="K32" s="134"/>
    </row>
    <row r="33" spans="1:11" ht="18.75" customHeight="1" thickBot="1" x14ac:dyDescent="0.25">
      <c r="A33" s="623"/>
      <c r="B33" s="374">
        <v>17</v>
      </c>
      <c r="C33" s="375">
        <v>25</v>
      </c>
      <c r="D33" s="266">
        <v>1.2</v>
      </c>
      <c r="E33" s="382">
        <f t="shared" ref="E33:E42" si="8">D33</f>
        <v>1.2</v>
      </c>
      <c r="F33" s="383">
        <f t="shared" ref="F33:F42" si="9">D33-E33</f>
        <v>0</v>
      </c>
      <c r="G33" s="378">
        <f t="shared" ref="G33:G42" si="10">D33</f>
        <v>1.2</v>
      </c>
      <c r="K33" s="134"/>
    </row>
    <row r="34" spans="1:11" ht="18.75" customHeight="1" x14ac:dyDescent="0.2">
      <c r="A34" s="621" t="s">
        <v>260</v>
      </c>
      <c r="B34" s="379"/>
      <c r="C34" s="380">
        <v>7</v>
      </c>
      <c r="D34" s="130">
        <v>0.5</v>
      </c>
      <c r="E34" s="361">
        <f t="shared" si="8"/>
        <v>0.5</v>
      </c>
      <c r="F34" s="362">
        <f t="shared" si="9"/>
        <v>0</v>
      </c>
      <c r="G34" s="381">
        <f t="shared" si="10"/>
        <v>0.5</v>
      </c>
      <c r="K34" s="134"/>
    </row>
    <row r="35" spans="1:11" ht="18.75" customHeight="1" x14ac:dyDescent="0.2">
      <c r="A35" s="622"/>
      <c r="B35" s="359">
        <v>7</v>
      </c>
      <c r="C35" s="360">
        <v>9</v>
      </c>
      <c r="D35" s="144">
        <v>0.55000000000000004</v>
      </c>
      <c r="E35" s="364">
        <f t="shared" si="8"/>
        <v>0.55000000000000004</v>
      </c>
      <c r="F35" s="365">
        <f t="shared" si="9"/>
        <v>0</v>
      </c>
      <c r="G35" s="366">
        <f t="shared" si="10"/>
        <v>0.55000000000000004</v>
      </c>
      <c r="K35" s="134"/>
    </row>
    <row r="36" spans="1:11" ht="18.75" customHeight="1" x14ac:dyDescent="0.2">
      <c r="A36" s="622"/>
      <c r="B36" s="359">
        <v>9</v>
      </c>
      <c r="C36" s="360">
        <v>10</v>
      </c>
      <c r="D36" s="144">
        <v>0.65</v>
      </c>
      <c r="E36" s="364">
        <f t="shared" si="8"/>
        <v>0.65</v>
      </c>
      <c r="F36" s="365">
        <f t="shared" si="9"/>
        <v>0</v>
      </c>
      <c r="G36" s="366">
        <f t="shared" si="10"/>
        <v>0.65</v>
      </c>
      <c r="K36" s="134"/>
    </row>
    <row r="37" spans="1:11" ht="18.75" customHeight="1" x14ac:dyDescent="0.2">
      <c r="A37" s="622"/>
      <c r="B37" s="359">
        <v>10</v>
      </c>
      <c r="C37" s="360">
        <v>12</v>
      </c>
      <c r="D37" s="252">
        <v>0.75</v>
      </c>
      <c r="E37" s="364">
        <f t="shared" si="8"/>
        <v>0.75</v>
      </c>
      <c r="F37" s="365">
        <f t="shared" si="9"/>
        <v>0</v>
      </c>
      <c r="G37" s="366">
        <f t="shared" si="10"/>
        <v>0.75</v>
      </c>
      <c r="K37" s="134"/>
    </row>
    <row r="38" spans="1:11" ht="18.75" customHeight="1" x14ac:dyDescent="0.2">
      <c r="A38" s="622"/>
      <c r="B38" s="368">
        <v>12</v>
      </c>
      <c r="C38" s="369">
        <v>13</v>
      </c>
      <c r="D38" s="144">
        <v>0.85</v>
      </c>
      <c r="E38" s="364">
        <f t="shared" si="8"/>
        <v>0.85</v>
      </c>
      <c r="F38" s="365">
        <f t="shared" si="9"/>
        <v>0</v>
      </c>
      <c r="G38" s="366">
        <f t="shared" si="10"/>
        <v>0.85</v>
      </c>
      <c r="K38" s="134"/>
    </row>
    <row r="39" spans="1:11" ht="18.75" customHeight="1" x14ac:dyDescent="0.2">
      <c r="A39" s="622"/>
      <c r="B39" s="368">
        <v>13</v>
      </c>
      <c r="C39" s="369">
        <v>14</v>
      </c>
      <c r="D39" s="254">
        <v>0.95</v>
      </c>
      <c r="E39" s="364">
        <f t="shared" si="8"/>
        <v>0.95</v>
      </c>
      <c r="F39" s="365">
        <f t="shared" si="9"/>
        <v>0</v>
      </c>
      <c r="G39" s="366">
        <f t="shared" si="10"/>
        <v>0.95</v>
      </c>
      <c r="K39" s="134"/>
    </row>
    <row r="40" spans="1:11" ht="18.75" customHeight="1" x14ac:dyDescent="0.2">
      <c r="A40" s="622"/>
      <c r="B40" s="368">
        <v>14</v>
      </c>
      <c r="C40" s="369">
        <v>16</v>
      </c>
      <c r="D40" s="252">
        <v>1.05</v>
      </c>
      <c r="E40" s="364">
        <f t="shared" si="8"/>
        <v>1.05</v>
      </c>
      <c r="F40" s="365">
        <f t="shared" si="9"/>
        <v>0</v>
      </c>
      <c r="G40" s="366">
        <f t="shared" si="10"/>
        <v>1.05</v>
      </c>
      <c r="K40" s="134"/>
    </row>
    <row r="41" spans="1:11" ht="18.75" customHeight="1" x14ac:dyDescent="0.2">
      <c r="A41" s="622"/>
      <c r="B41" s="368">
        <v>16</v>
      </c>
      <c r="C41" s="369">
        <v>17</v>
      </c>
      <c r="D41" s="144">
        <v>1.1499999999999999</v>
      </c>
      <c r="E41" s="364">
        <f t="shared" si="8"/>
        <v>1.1499999999999999</v>
      </c>
      <c r="F41" s="365">
        <f t="shared" si="9"/>
        <v>0</v>
      </c>
      <c r="G41" s="366">
        <f t="shared" si="10"/>
        <v>1.1499999999999999</v>
      </c>
      <c r="K41" s="134"/>
    </row>
    <row r="42" spans="1:11" ht="18.75" customHeight="1" thickBot="1" x14ac:dyDescent="0.25">
      <c r="A42" s="623"/>
      <c r="B42" s="374">
        <v>17</v>
      </c>
      <c r="C42" s="375">
        <v>25</v>
      </c>
      <c r="D42" s="266">
        <v>1.2</v>
      </c>
      <c r="E42" s="382">
        <f t="shared" si="8"/>
        <v>1.2</v>
      </c>
      <c r="F42" s="383">
        <f t="shared" si="9"/>
        <v>0</v>
      </c>
      <c r="G42" s="378">
        <f t="shared" si="10"/>
        <v>1.2</v>
      </c>
      <c r="K42" s="134"/>
    </row>
    <row r="43" spans="1:11" x14ac:dyDescent="0.2">
      <c r="K43" s="134"/>
    </row>
    <row r="44" spans="1:11" ht="22.5" customHeight="1" x14ac:dyDescent="0.2">
      <c r="A44" s="384" t="s">
        <v>51</v>
      </c>
      <c r="K44" s="134"/>
    </row>
    <row r="45" spans="1:11" ht="18.75" customHeight="1" x14ac:dyDescent="0.2">
      <c r="A45" s="385" t="s">
        <v>222</v>
      </c>
      <c r="K45" s="134"/>
    </row>
    <row r="46" spans="1:11" ht="18.75" customHeight="1" x14ac:dyDescent="0.2">
      <c r="A46" t="s">
        <v>143</v>
      </c>
      <c r="K46" s="134"/>
    </row>
    <row r="47" spans="1:11" ht="18.75" customHeight="1" x14ac:dyDescent="0.2">
      <c r="A47" t="s">
        <v>53</v>
      </c>
      <c r="K47" s="134"/>
    </row>
    <row r="48" spans="1:11" x14ac:dyDescent="0.2">
      <c r="K48" s="134"/>
    </row>
    <row r="49" spans="1:11" x14ac:dyDescent="0.2">
      <c r="K49" s="134"/>
    </row>
    <row r="50" spans="1:11" x14ac:dyDescent="0.2">
      <c r="K50" s="134"/>
    </row>
    <row r="51" spans="1:11" x14ac:dyDescent="0.2">
      <c r="K51" s="134"/>
    </row>
    <row r="52" spans="1:11" x14ac:dyDescent="0.2">
      <c r="K52" s="134"/>
    </row>
    <row r="53" spans="1:11" x14ac:dyDescent="0.2">
      <c r="K53" s="134"/>
    </row>
    <row r="54" spans="1:11" x14ac:dyDescent="0.2">
      <c r="K54" s="134"/>
    </row>
    <row r="55" spans="1:11" x14ac:dyDescent="0.2">
      <c r="K55" s="134"/>
    </row>
    <row r="56" spans="1:11" x14ac:dyDescent="0.2">
      <c r="K56" s="134"/>
    </row>
    <row r="57" spans="1:11" s="276" customFormat="1" x14ac:dyDescent="0.2">
      <c r="A57" s="99"/>
      <c r="B57" s="100"/>
      <c r="C57" s="99"/>
      <c r="D57" s="99"/>
      <c r="E57" s="101"/>
      <c r="F57" s="102"/>
      <c r="G57" s="102"/>
      <c r="H57" s="103"/>
      <c r="I57" s="103"/>
      <c r="J57" s="102"/>
      <c r="K57" s="331"/>
    </row>
    <row r="58" spans="1:11" s="276" customFormat="1" ht="22.5" customHeight="1" x14ac:dyDescent="0.2">
      <c r="A58" s="99"/>
      <c r="B58" s="100"/>
      <c r="C58" s="99"/>
      <c r="D58" s="99"/>
      <c r="E58" s="101"/>
      <c r="F58" s="102"/>
      <c r="G58" s="102"/>
      <c r="H58" s="103"/>
      <c r="I58" s="103"/>
      <c r="J58" s="102"/>
      <c r="K58" s="326"/>
    </row>
    <row r="59" spans="1:11" s="276" customFormat="1" ht="13.5" customHeight="1" x14ac:dyDescent="0.2">
      <c r="A59" s="99"/>
      <c r="B59" s="100"/>
      <c r="C59" s="99"/>
      <c r="D59" s="99"/>
      <c r="E59" s="101"/>
      <c r="F59" s="102"/>
      <c r="G59" s="102"/>
      <c r="H59" s="103"/>
      <c r="I59" s="103"/>
      <c r="J59" s="102"/>
      <c r="K59" s="326"/>
    </row>
    <row r="60" spans="1:11" ht="12" customHeight="1" x14ac:dyDescent="0.2"/>
    <row r="61" spans="1:11" ht="14.25" customHeight="1" x14ac:dyDescent="0.2"/>
    <row r="62" spans="1:11" ht="4.5" customHeight="1" x14ac:dyDescent="0.2">
      <c r="K62" s="183"/>
    </row>
    <row r="63" spans="1:11" ht="14" x14ac:dyDescent="0.2">
      <c r="K63" s="183"/>
    </row>
    <row r="64" spans="1:11" ht="14" x14ac:dyDescent="0.2">
      <c r="K64" s="332"/>
    </row>
  </sheetData>
  <mergeCells count="10">
    <mergeCell ref="A6:A15"/>
    <mergeCell ref="A16:A24"/>
    <mergeCell ref="A25:A33"/>
    <mergeCell ref="A34:A42"/>
    <mergeCell ref="A1:H2"/>
    <mergeCell ref="A4:A5"/>
    <mergeCell ref="B4:C5"/>
    <mergeCell ref="D4:D5"/>
    <mergeCell ref="E4:F4"/>
    <mergeCell ref="G4:G5"/>
  </mergeCells>
  <phoneticPr fontId="36"/>
  <pageMargins left="0.73" right="0.19" top="0.57999999999999996" bottom="0.53" header="0.2" footer="0.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M57"/>
  <sheetViews>
    <sheetView view="pageBreakPreview" zoomScale="115" zoomScaleNormal="100" zoomScaleSheetLayoutView="115" workbookViewId="0">
      <pane ySplit="6" topLeftCell="A19" activePane="bottomLeft" state="frozen"/>
      <selection pane="bottomLeft" activeCell="B1" sqref="B1:L1"/>
    </sheetView>
  </sheetViews>
  <sheetFormatPr defaultColWidth="9.09765625" defaultRowHeight="12" x14ac:dyDescent="0.2"/>
  <cols>
    <col min="1" max="1" width="2.8984375" style="98" customWidth="1"/>
    <col min="2" max="2" width="9.3984375" style="99" customWidth="1"/>
    <col min="3" max="3" width="3.09765625" style="100" customWidth="1"/>
    <col min="4" max="4" width="9.69921875" style="99" customWidth="1"/>
    <col min="5" max="5" width="8.09765625" style="99" customWidth="1"/>
    <col min="6" max="6" width="9.69921875" style="101" customWidth="1"/>
    <col min="7" max="8" width="9.69921875" style="102" customWidth="1"/>
    <col min="9" max="9" width="9.69921875" style="101" customWidth="1"/>
    <col min="10" max="10" width="9.69921875" style="102" customWidth="1"/>
    <col min="11" max="11" width="9.69921875" style="103" customWidth="1"/>
    <col min="12" max="12" width="9.69921875" style="102" customWidth="1"/>
    <col min="13" max="13" width="2.69921875" style="100" customWidth="1"/>
    <col min="14" max="14" width="2.69921875" style="100" bestFit="1" customWidth="1"/>
    <col min="15" max="15" width="5.69921875" style="100" customWidth="1"/>
    <col min="16" max="16" width="5.69921875" style="100" bestFit="1" customWidth="1"/>
    <col min="17" max="17" width="2.69921875" style="100" bestFit="1" customWidth="1"/>
    <col min="18" max="18" width="5.69921875" style="100" customWidth="1"/>
    <col min="19" max="19" width="9.09765625" style="100" bestFit="1"/>
    <col min="20" max="16384" width="9.09765625" style="100"/>
  </cols>
  <sheetData>
    <row r="1" spans="1:13" ht="21.75" customHeight="1" x14ac:dyDescent="0.2">
      <c r="A1" s="104"/>
      <c r="B1" s="549" t="s">
        <v>249</v>
      </c>
      <c r="C1" s="549"/>
      <c r="D1" s="549"/>
      <c r="E1" s="549"/>
      <c r="F1" s="549"/>
      <c r="G1" s="549"/>
      <c r="H1" s="549"/>
      <c r="I1" s="549"/>
      <c r="J1" s="549"/>
      <c r="K1" s="549"/>
      <c r="L1" s="549"/>
      <c r="M1" s="106"/>
    </row>
    <row r="2" spans="1:13" ht="12.5" thickBot="1" x14ac:dyDescent="0.25">
      <c r="A2" s="104"/>
      <c r="B2" s="550" t="s">
        <v>130</v>
      </c>
      <c r="C2" s="550"/>
      <c r="D2" s="550"/>
      <c r="E2" s="550"/>
      <c r="F2" s="550"/>
      <c r="G2" s="550"/>
      <c r="H2" s="550"/>
      <c r="I2" s="550"/>
      <c r="J2" s="550"/>
      <c r="K2" s="550"/>
      <c r="L2" s="550"/>
      <c r="M2" s="106"/>
    </row>
    <row r="3" spans="1:13" ht="12" customHeight="1" x14ac:dyDescent="0.15">
      <c r="A3" s="107"/>
      <c r="B3" s="551" t="s">
        <v>213</v>
      </c>
      <c r="C3" s="552"/>
      <c r="D3" s="557" t="s">
        <v>195</v>
      </c>
      <c r="E3" s="558"/>
      <c r="F3" s="563" t="s">
        <v>214</v>
      </c>
      <c r="G3" s="565" t="s">
        <v>271</v>
      </c>
      <c r="H3" s="108" t="s">
        <v>192</v>
      </c>
      <c r="I3" s="109" t="s">
        <v>182</v>
      </c>
      <c r="J3" s="567" t="s">
        <v>31</v>
      </c>
      <c r="K3" s="568"/>
      <c r="L3" s="110" t="s">
        <v>114</v>
      </c>
      <c r="M3" s="106"/>
    </row>
    <row r="4" spans="1:13" ht="12" customHeight="1" x14ac:dyDescent="0.2">
      <c r="A4" s="107"/>
      <c r="B4" s="553"/>
      <c r="C4" s="554"/>
      <c r="D4" s="559"/>
      <c r="E4" s="560"/>
      <c r="F4" s="564"/>
      <c r="G4" s="566"/>
      <c r="H4" s="113" t="s">
        <v>122</v>
      </c>
      <c r="I4" s="114" t="s">
        <v>24</v>
      </c>
      <c r="J4" s="569"/>
      <c r="K4" s="570"/>
      <c r="L4" s="117" t="s">
        <v>46</v>
      </c>
      <c r="M4" s="106"/>
    </row>
    <row r="5" spans="1:13" ht="12" customHeight="1" x14ac:dyDescent="0.2">
      <c r="A5" s="107"/>
      <c r="B5" s="553"/>
      <c r="C5" s="554"/>
      <c r="D5" s="559"/>
      <c r="E5" s="560"/>
      <c r="F5" s="111"/>
      <c r="G5" s="112"/>
      <c r="H5" s="113" t="s">
        <v>132</v>
      </c>
      <c r="I5" s="114"/>
      <c r="J5" s="115"/>
      <c r="K5" s="116"/>
      <c r="L5" s="117"/>
      <c r="M5" s="106"/>
    </row>
    <row r="6" spans="1:13" ht="15" customHeight="1" thickBot="1" x14ac:dyDescent="0.25">
      <c r="A6" s="107"/>
      <c r="B6" s="555"/>
      <c r="C6" s="556"/>
      <c r="D6" s="561"/>
      <c r="E6" s="562"/>
      <c r="F6" s="118" t="s">
        <v>91</v>
      </c>
      <c r="G6" s="119" t="s">
        <v>179</v>
      </c>
      <c r="H6" s="120" t="s">
        <v>26</v>
      </c>
      <c r="I6" s="121" t="s">
        <v>42</v>
      </c>
      <c r="J6" s="122" t="s">
        <v>10</v>
      </c>
      <c r="K6" s="123" t="s">
        <v>169</v>
      </c>
      <c r="L6" s="124" t="s">
        <v>244</v>
      </c>
      <c r="M6" s="106"/>
    </row>
    <row r="7" spans="1:13" ht="16" customHeight="1" x14ac:dyDescent="0.2">
      <c r="A7" s="125"/>
      <c r="B7" s="126"/>
      <c r="C7" s="539" t="s">
        <v>47</v>
      </c>
      <c r="D7" s="127"/>
      <c r="E7" s="128">
        <v>6</v>
      </c>
      <c r="F7" s="129">
        <v>1.85</v>
      </c>
      <c r="G7" s="129">
        <v>0.28000000000000003</v>
      </c>
      <c r="H7" s="129">
        <v>1.3</v>
      </c>
      <c r="I7" s="130">
        <f t="shared" ref="I7:I14" si="0">F7-G7-H7</f>
        <v>0.27</v>
      </c>
      <c r="J7" s="131">
        <v>0.27</v>
      </c>
      <c r="K7" s="132">
        <f t="shared" ref="K7:K16" si="1">J7/2</f>
        <v>0.13500000000000001</v>
      </c>
      <c r="L7" s="133">
        <f t="shared" ref="L7:L14" si="2">F7-G7-H7-J7</f>
        <v>0</v>
      </c>
      <c r="M7" s="134"/>
    </row>
    <row r="8" spans="1:13" ht="16" customHeight="1" x14ac:dyDescent="0.2">
      <c r="A8" s="125"/>
      <c r="B8" s="135"/>
      <c r="C8" s="546"/>
      <c r="D8" s="136">
        <f>E7</f>
        <v>6</v>
      </c>
      <c r="E8" s="137">
        <v>7</v>
      </c>
      <c r="F8" s="138">
        <v>1.9</v>
      </c>
      <c r="G8" s="138">
        <v>0.28000000000000003</v>
      </c>
      <c r="H8" s="138">
        <v>1.35</v>
      </c>
      <c r="I8" s="139">
        <f t="shared" si="0"/>
        <v>0.2699999999999998</v>
      </c>
      <c r="J8" s="140">
        <v>0.27</v>
      </c>
      <c r="K8" s="141">
        <f t="shared" si="1"/>
        <v>0.13500000000000001</v>
      </c>
      <c r="L8" s="142">
        <f t="shared" si="2"/>
        <v>0</v>
      </c>
      <c r="M8" s="134"/>
    </row>
    <row r="9" spans="1:13" ht="16" customHeight="1" x14ac:dyDescent="0.2">
      <c r="A9" s="125"/>
      <c r="B9" s="135"/>
      <c r="C9" s="547"/>
      <c r="D9" s="136">
        <f>E8</f>
        <v>7</v>
      </c>
      <c r="E9" s="137">
        <v>8</v>
      </c>
      <c r="F9" s="143">
        <v>2</v>
      </c>
      <c r="G9" s="143">
        <v>0.28000000000000003</v>
      </c>
      <c r="H9" s="143">
        <v>1.45</v>
      </c>
      <c r="I9" s="144">
        <f t="shared" si="0"/>
        <v>0.27</v>
      </c>
      <c r="J9" s="145">
        <v>0.27</v>
      </c>
      <c r="K9" s="146">
        <f t="shared" si="1"/>
        <v>0.13500000000000001</v>
      </c>
      <c r="L9" s="147">
        <f t="shared" si="2"/>
        <v>0</v>
      </c>
      <c r="M9" s="134"/>
    </row>
    <row r="10" spans="1:13" ht="16" customHeight="1" x14ac:dyDescent="0.2">
      <c r="A10" s="125"/>
      <c r="B10" s="135"/>
      <c r="C10" s="547"/>
      <c r="D10" s="136">
        <f>IF(E9=25,"",E9)</f>
        <v>8</v>
      </c>
      <c r="E10" s="137">
        <v>10</v>
      </c>
      <c r="F10" s="143">
        <v>2.1</v>
      </c>
      <c r="G10" s="143">
        <v>0.28000000000000003</v>
      </c>
      <c r="H10" s="143">
        <v>1.55</v>
      </c>
      <c r="I10" s="144">
        <f t="shared" si="0"/>
        <v>0.27</v>
      </c>
      <c r="J10" s="145">
        <v>0.27</v>
      </c>
      <c r="K10" s="146">
        <f t="shared" si="1"/>
        <v>0.13500000000000001</v>
      </c>
      <c r="L10" s="147">
        <f t="shared" si="2"/>
        <v>0</v>
      </c>
      <c r="M10" s="134"/>
    </row>
    <row r="11" spans="1:13" ht="16" customHeight="1" x14ac:dyDescent="0.2">
      <c r="A11" s="125"/>
      <c r="B11" s="135"/>
      <c r="C11" s="547"/>
      <c r="D11" s="136">
        <f>IF(E10=25,"",E10)</f>
        <v>10</v>
      </c>
      <c r="E11" s="137">
        <v>12</v>
      </c>
      <c r="F11" s="143">
        <v>2.2000000000000002</v>
      </c>
      <c r="G11" s="143">
        <v>0.28000000000000003</v>
      </c>
      <c r="H11" s="143">
        <v>1.65</v>
      </c>
      <c r="I11" s="144">
        <f t="shared" si="0"/>
        <v>0.27000000000000024</v>
      </c>
      <c r="J11" s="145">
        <v>0.27</v>
      </c>
      <c r="K11" s="146">
        <f t="shared" si="1"/>
        <v>0.13500000000000001</v>
      </c>
      <c r="L11" s="147">
        <f t="shared" si="2"/>
        <v>0</v>
      </c>
      <c r="M11" s="134"/>
    </row>
    <row r="12" spans="1:13" ht="16" customHeight="1" x14ac:dyDescent="0.2">
      <c r="A12" s="125"/>
      <c r="B12" s="135"/>
      <c r="C12" s="547"/>
      <c r="D12" s="136">
        <f>IF(E11=25,"",E11)</f>
        <v>12</v>
      </c>
      <c r="E12" s="137">
        <v>14</v>
      </c>
      <c r="F12" s="143">
        <v>2.2999999999999998</v>
      </c>
      <c r="G12" s="143">
        <v>0.28000000000000003</v>
      </c>
      <c r="H12" s="143">
        <v>1.75</v>
      </c>
      <c r="I12" s="144">
        <f t="shared" si="0"/>
        <v>0.26999999999999957</v>
      </c>
      <c r="J12" s="145">
        <v>0.27</v>
      </c>
      <c r="K12" s="146">
        <f t="shared" si="1"/>
        <v>0.13500000000000001</v>
      </c>
      <c r="L12" s="147">
        <f t="shared" si="2"/>
        <v>-4.4408920985006262E-16</v>
      </c>
      <c r="M12" s="134"/>
    </row>
    <row r="13" spans="1:13" ht="16" customHeight="1" x14ac:dyDescent="0.2">
      <c r="A13" s="125"/>
      <c r="B13" s="148">
        <v>39173</v>
      </c>
      <c r="C13" s="547"/>
      <c r="D13" s="136">
        <f>IF(E12=25,"",E12)</f>
        <v>14</v>
      </c>
      <c r="E13" s="137">
        <v>17</v>
      </c>
      <c r="F13" s="143">
        <v>2.4</v>
      </c>
      <c r="G13" s="143">
        <v>0.28000000000000003</v>
      </c>
      <c r="H13" s="143">
        <v>1.85</v>
      </c>
      <c r="I13" s="144">
        <f t="shared" si="0"/>
        <v>0.27</v>
      </c>
      <c r="J13" s="145">
        <v>0.27</v>
      </c>
      <c r="K13" s="146">
        <f t="shared" si="1"/>
        <v>0.13500000000000001</v>
      </c>
      <c r="L13" s="147">
        <f t="shared" si="2"/>
        <v>0</v>
      </c>
      <c r="M13" s="134"/>
    </row>
    <row r="14" spans="1:13" ht="16" customHeight="1" x14ac:dyDescent="0.2">
      <c r="A14" s="125"/>
      <c r="B14" s="542" t="s">
        <v>29</v>
      </c>
      <c r="C14" s="548"/>
      <c r="D14" s="150">
        <f>IF(E13=25,"",E13)</f>
        <v>17</v>
      </c>
      <c r="E14" s="151">
        <v>25</v>
      </c>
      <c r="F14" s="152">
        <v>2.4500000000000002</v>
      </c>
      <c r="G14" s="152">
        <v>0.28000000000000003</v>
      </c>
      <c r="H14" s="152">
        <v>1.9</v>
      </c>
      <c r="I14" s="153">
        <f t="shared" si="0"/>
        <v>0.27</v>
      </c>
      <c r="J14" s="154">
        <v>0.27</v>
      </c>
      <c r="K14" s="155">
        <f t="shared" si="1"/>
        <v>0.13500000000000001</v>
      </c>
      <c r="L14" s="156">
        <f t="shared" si="2"/>
        <v>0</v>
      </c>
      <c r="M14" s="134"/>
    </row>
    <row r="15" spans="1:13" ht="16" customHeight="1" x14ac:dyDescent="0.2">
      <c r="A15" s="125"/>
      <c r="B15" s="542"/>
      <c r="C15" s="544" t="s">
        <v>34</v>
      </c>
      <c r="D15" s="157"/>
      <c r="E15" s="158">
        <v>6</v>
      </c>
      <c r="F15" s="138">
        <v>1.85</v>
      </c>
      <c r="G15" s="138">
        <v>0.28000000000000003</v>
      </c>
      <c r="H15" s="138" t="s">
        <v>101</v>
      </c>
      <c r="I15" s="139">
        <f t="shared" ref="I15:I22" si="3">F15-G15</f>
        <v>1.57</v>
      </c>
      <c r="J15" s="140">
        <v>0.27</v>
      </c>
      <c r="K15" s="141">
        <f t="shared" si="1"/>
        <v>0.13500000000000001</v>
      </c>
      <c r="L15" s="142">
        <f t="shared" ref="L15:L22" si="4">F15-G15-J15</f>
        <v>1.3</v>
      </c>
      <c r="M15" s="134"/>
    </row>
    <row r="16" spans="1:13" ht="16" customHeight="1" x14ac:dyDescent="0.2">
      <c r="A16" s="125"/>
      <c r="B16" s="149"/>
      <c r="C16" s="544"/>
      <c r="D16" s="136">
        <f>E15</f>
        <v>6</v>
      </c>
      <c r="E16" s="137">
        <v>7</v>
      </c>
      <c r="F16" s="138">
        <v>1.9</v>
      </c>
      <c r="G16" s="138">
        <v>0.28000000000000003</v>
      </c>
      <c r="H16" s="138" t="s">
        <v>101</v>
      </c>
      <c r="I16" s="139">
        <f t="shared" si="3"/>
        <v>1.6199999999999999</v>
      </c>
      <c r="J16" s="140">
        <v>0.27</v>
      </c>
      <c r="K16" s="141">
        <f t="shared" si="1"/>
        <v>0.13500000000000001</v>
      </c>
      <c r="L16" s="142">
        <f t="shared" si="4"/>
        <v>1.3499999999999999</v>
      </c>
      <c r="M16" s="134"/>
    </row>
    <row r="17" spans="1:13" ht="16" customHeight="1" x14ac:dyDescent="0.2">
      <c r="A17" s="125"/>
      <c r="B17" s="159">
        <v>39189</v>
      </c>
      <c r="C17" s="544"/>
      <c r="D17" s="136">
        <f>E16</f>
        <v>7</v>
      </c>
      <c r="E17" s="137">
        <v>8</v>
      </c>
      <c r="F17" s="143">
        <v>2</v>
      </c>
      <c r="G17" s="143">
        <v>0.28000000000000003</v>
      </c>
      <c r="H17" s="143" t="s">
        <v>101</v>
      </c>
      <c r="I17" s="144">
        <f t="shared" si="3"/>
        <v>1.72</v>
      </c>
      <c r="J17" s="145">
        <v>0.27</v>
      </c>
      <c r="K17" s="146">
        <f t="shared" ref="K17:K26" si="5">J17/2</f>
        <v>0.13500000000000001</v>
      </c>
      <c r="L17" s="147">
        <f t="shared" si="4"/>
        <v>1.45</v>
      </c>
      <c r="M17" s="134"/>
    </row>
    <row r="18" spans="1:13" ht="16" customHeight="1" x14ac:dyDescent="0.2">
      <c r="A18" s="125"/>
      <c r="B18" s="160"/>
      <c r="C18" s="544"/>
      <c r="D18" s="136">
        <f>IF(E17=25,"",E17)</f>
        <v>8</v>
      </c>
      <c r="E18" s="137">
        <v>10</v>
      </c>
      <c r="F18" s="143">
        <v>2.1</v>
      </c>
      <c r="G18" s="143">
        <v>0.28000000000000003</v>
      </c>
      <c r="H18" s="143" t="s">
        <v>101</v>
      </c>
      <c r="I18" s="144">
        <f t="shared" si="3"/>
        <v>1.82</v>
      </c>
      <c r="J18" s="145">
        <v>0.27</v>
      </c>
      <c r="K18" s="146">
        <f t="shared" si="5"/>
        <v>0.13500000000000001</v>
      </c>
      <c r="L18" s="147">
        <f t="shared" si="4"/>
        <v>1.55</v>
      </c>
      <c r="M18" s="134"/>
    </row>
    <row r="19" spans="1:13" ht="16" customHeight="1" x14ac:dyDescent="0.2">
      <c r="A19" s="125"/>
      <c r="B19" s="160"/>
      <c r="C19" s="544"/>
      <c r="D19" s="136">
        <f>IF(E18=25,"",E18)</f>
        <v>10</v>
      </c>
      <c r="E19" s="137">
        <v>12</v>
      </c>
      <c r="F19" s="143">
        <v>2.2000000000000002</v>
      </c>
      <c r="G19" s="143">
        <v>0.28000000000000003</v>
      </c>
      <c r="H19" s="143" t="s">
        <v>101</v>
      </c>
      <c r="I19" s="144">
        <f t="shared" si="3"/>
        <v>1.9200000000000002</v>
      </c>
      <c r="J19" s="145">
        <v>0.27</v>
      </c>
      <c r="K19" s="146">
        <f t="shared" si="5"/>
        <v>0.13500000000000001</v>
      </c>
      <c r="L19" s="147">
        <f t="shared" si="4"/>
        <v>1.6500000000000001</v>
      </c>
      <c r="M19" s="134"/>
    </row>
    <row r="20" spans="1:13" ht="16" customHeight="1" x14ac:dyDescent="0.2">
      <c r="A20" s="125"/>
      <c r="B20" s="160"/>
      <c r="C20" s="544"/>
      <c r="D20" s="136">
        <f>IF(E19=25,"",E19)</f>
        <v>12</v>
      </c>
      <c r="E20" s="137">
        <v>14</v>
      </c>
      <c r="F20" s="143">
        <v>2.2999999999999998</v>
      </c>
      <c r="G20" s="143">
        <v>0.28000000000000003</v>
      </c>
      <c r="H20" s="143" t="s">
        <v>101</v>
      </c>
      <c r="I20" s="144">
        <f t="shared" si="3"/>
        <v>2.0199999999999996</v>
      </c>
      <c r="J20" s="145">
        <v>0.27</v>
      </c>
      <c r="K20" s="146">
        <f t="shared" si="5"/>
        <v>0.13500000000000001</v>
      </c>
      <c r="L20" s="147">
        <f t="shared" si="4"/>
        <v>1.7499999999999996</v>
      </c>
      <c r="M20" s="134"/>
    </row>
    <row r="21" spans="1:13" ht="16" customHeight="1" x14ac:dyDescent="0.2">
      <c r="A21" s="125"/>
      <c r="B21" s="160"/>
      <c r="C21" s="544"/>
      <c r="D21" s="136">
        <f>IF(E20=25,"",E20)</f>
        <v>14</v>
      </c>
      <c r="E21" s="137">
        <v>17</v>
      </c>
      <c r="F21" s="143">
        <v>2.4</v>
      </c>
      <c r="G21" s="143">
        <v>0.28000000000000003</v>
      </c>
      <c r="H21" s="143" t="s">
        <v>101</v>
      </c>
      <c r="I21" s="144">
        <f t="shared" si="3"/>
        <v>2.12</v>
      </c>
      <c r="J21" s="145">
        <v>0.27</v>
      </c>
      <c r="K21" s="146">
        <f t="shared" si="5"/>
        <v>0.13500000000000001</v>
      </c>
      <c r="L21" s="147">
        <f t="shared" si="4"/>
        <v>1.85</v>
      </c>
      <c r="M21" s="134"/>
    </row>
    <row r="22" spans="1:13" ht="16" customHeight="1" thickBot="1" x14ac:dyDescent="0.25">
      <c r="A22" s="125"/>
      <c r="B22" s="161"/>
      <c r="C22" s="545"/>
      <c r="D22" s="150">
        <f>IF(E21=25,"",E21)</f>
        <v>17</v>
      </c>
      <c r="E22" s="151">
        <v>25</v>
      </c>
      <c r="F22" s="162">
        <v>2.4500000000000002</v>
      </c>
      <c r="G22" s="162">
        <v>0.28000000000000003</v>
      </c>
      <c r="H22" s="162" t="s">
        <v>101</v>
      </c>
      <c r="I22" s="163">
        <f t="shared" si="3"/>
        <v>2.17</v>
      </c>
      <c r="J22" s="164">
        <v>0.27</v>
      </c>
      <c r="K22" s="165">
        <f t="shared" si="5"/>
        <v>0.13500000000000001</v>
      </c>
      <c r="L22" s="166">
        <f t="shared" si="4"/>
        <v>1.9</v>
      </c>
      <c r="M22" s="134"/>
    </row>
    <row r="23" spans="1:13" ht="16" customHeight="1" x14ac:dyDescent="0.2">
      <c r="A23" s="125"/>
      <c r="B23" s="126"/>
      <c r="C23" s="539" t="s">
        <v>47</v>
      </c>
      <c r="D23" s="127"/>
      <c r="E23" s="128">
        <v>7</v>
      </c>
      <c r="F23" s="129">
        <v>1.95</v>
      </c>
      <c r="G23" s="129">
        <v>0.28000000000000003</v>
      </c>
      <c r="H23" s="129">
        <v>1.4</v>
      </c>
      <c r="I23" s="130">
        <f t="shared" ref="I23:I29" si="6">F23-G23-H23</f>
        <v>0.27</v>
      </c>
      <c r="J23" s="131">
        <v>0.27</v>
      </c>
      <c r="K23" s="132">
        <f t="shared" si="5"/>
        <v>0.13500000000000001</v>
      </c>
      <c r="L23" s="133">
        <f t="shared" ref="L23:L29" si="7">F23-G23-H23-J23</f>
        <v>0</v>
      </c>
      <c r="M23" s="134"/>
    </row>
    <row r="24" spans="1:13" ht="16" customHeight="1" x14ac:dyDescent="0.2">
      <c r="A24" s="125"/>
      <c r="B24" s="135"/>
      <c r="C24" s="540"/>
      <c r="D24" s="136">
        <f>E23</f>
        <v>7</v>
      </c>
      <c r="E24" s="137">
        <v>8</v>
      </c>
      <c r="F24" s="143">
        <v>2</v>
      </c>
      <c r="G24" s="143">
        <v>0.28000000000000003</v>
      </c>
      <c r="H24" s="143">
        <v>1.45</v>
      </c>
      <c r="I24" s="144">
        <f t="shared" si="6"/>
        <v>0.27</v>
      </c>
      <c r="J24" s="145">
        <v>0.27</v>
      </c>
      <c r="K24" s="146">
        <f t="shared" si="5"/>
        <v>0.13500000000000001</v>
      </c>
      <c r="L24" s="147">
        <f t="shared" si="7"/>
        <v>0</v>
      </c>
      <c r="M24" s="134"/>
    </row>
    <row r="25" spans="1:13" ht="16" customHeight="1" x14ac:dyDescent="0.2">
      <c r="A25" s="125"/>
      <c r="B25" s="135"/>
      <c r="C25" s="540"/>
      <c r="D25" s="136">
        <f>IF(E24=25,"",E24)</f>
        <v>8</v>
      </c>
      <c r="E25" s="137">
        <v>10</v>
      </c>
      <c r="F25" s="143">
        <v>2.1</v>
      </c>
      <c r="G25" s="143">
        <v>0.28000000000000003</v>
      </c>
      <c r="H25" s="143">
        <v>1.55</v>
      </c>
      <c r="I25" s="144">
        <f t="shared" si="6"/>
        <v>0.27</v>
      </c>
      <c r="J25" s="145">
        <v>0.27</v>
      </c>
      <c r="K25" s="146">
        <f t="shared" si="5"/>
        <v>0.13500000000000001</v>
      </c>
      <c r="L25" s="147">
        <f t="shared" si="7"/>
        <v>0</v>
      </c>
      <c r="M25" s="134"/>
    </row>
    <row r="26" spans="1:13" ht="16" customHeight="1" x14ac:dyDescent="0.2">
      <c r="A26" s="125"/>
      <c r="B26" s="135"/>
      <c r="C26" s="540"/>
      <c r="D26" s="136">
        <f>IF(E25=25,"",E25)</f>
        <v>10</v>
      </c>
      <c r="E26" s="137">
        <v>12</v>
      </c>
      <c r="F26" s="143">
        <v>2.2000000000000002</v>
      </c>
      <c r="G26" s="143">
        <v>0.28000000000000003</v>
      </c>
      <c r="H26" s="143">
        <v>1.65</v>
      </c>
      <c r="I26" s="144">
        <f t="shared" si="6"/>
        <v>0.27000000000000024</v>
      </c>
      <c r="J26" s="145">
        <v>0.27</v>
      </c>
      <c r="K26" s="146">
        <f t="shared" si="5"/>
        <v>0.13500000000000001</v>
      </c>
      <c r="L26" s="147">
        <f t="shared" si="7"/>
        <v>0</v>
      </c>
      <c r="M26" s="134"/>
    </row>
    <row r="27" spans="1:13" ht="16" customHeight="1" x14ac:dyDescent="0.2">
      <c r="A27" s="125"/>
      <c r="B27" s="135"/>
      <c r="C27" s="540"/>
      <c r="D27" s="136">
        <f>IF(E26=25,"",E26)</f>
        <v>12</v>
      </c>
      <c r="E27" s="137">
        <v>14</v>
      </c>
      <c r="F27" s="143">
        <v>2.2999999999999998</v>
      </c>
      <c r="G27" s="143">
        <v>0.28000000000000003</v>
      </c>
      <c r="H27" s="143">
        <v>1.75</v>
      </c>
      <c r="I27" s="144">
        <f t="shared" si="6"/>
        <v>0.26999999999999957</v>
      </c>
      <c r="J27" s="145">
        <v>0.27</v>
      </c>
      <c r="K27" s="146">
        <f t="shared" ref="K27:K32" si="8">J27/2</f>
        <v>0.13500000000000001</v>
      </c>
      <c r="L27" s="147">
        <f t="shared" si="7"/>
        <v>-4.4408920985006262E-16</v>
      </c>
      <c r="M27" s="134"/>
    </row>
    <row r="28" spans="1:13" ht="16" customHeight="1" x14ac:dyDescent="0.2">
      <c r="A28" s="125"/>
      <c r="B28" s="148">
        <v>39190</v>
      </c>
      <c r="C28" s="540"/>
      <c r="D28" s="136">
        <f>IF(E27=25,"",E27)</f>
        <v>14</v>
      </c>
      <c r="E28" s="137">
        <v>16</v>
      </c>
      <c r="F28" s="143">
        <v>2.4</v>
      </c>
      <c r="G28" s="143">
        <v>0.28000000000000003</v>
      </c>
      <c r="H28" s="143">
        <v>1.85</v>
      </c>
      <c r="I28" s="144">
        <f t="shared" si="6"/>
        <v>0.27</v>
      </c>
      <c r="J28" s="145">
        <v>0.27</v>
      </c>
      <c r="K28" s="146">
        <f t="shared" si="8"/>
        <v>0.13500000000000001</v>
      </c>
      <c r="L28" s="147">
        <f t="shared" si="7"/>
        <v>0</v>
      </c>
      <c r="M28" s="134"/>
    </row>
    <row r="29" spans="1:13" ht="16" customHeight="1" x14ac:dyDescent="0.2">
      <c r="A29" s="125"/>
      <c r="B29" s="542" t="s">
        <v>29</v>
      </c>
      <c r="C29" s="541"/>
      <c r="D29" s="150">
        <f>IF(E28=25,"",E28)</f>
        <v>16</v>
      </c>
      <c r="E29" s="151">
        <v>25</v>
      </c>
      <c r="F29" s="152">
        <v>2.4500000000000002</v>
      </c>
      <c r="G29" s="152">
        <v>0.28000000000000003</v>
      </c>
      <c r="H29" s="152">
        <v>1.9</v>
      </c>
      <c r="I29" s="153">
        <f t="shared" si="6"/>
        <v>0.27</v>
      </c>
      <c r="J29" s="154">
        <v>0.27</v>
      </c>
      <c r="K29" s="155">
        <f t="shared" si="8"/>
        <v>0.13500000000000001</v>
      </c>
      <c r="L29" s="156">
        <f t="shared" si="7"/>
        <v>0</v>
      </c>
      <c r="M29" s="134"/>
    </row>
    <row r="30" spans="1:13" ht="16" customHeight="1" x14ac:dyDescent="0.2">
      <c r="A30" s="125"/>
      <c r="B30" s="542"/>
      <c r="C30" s="543" t="s">
        <v>34</v>
      </c>
      <c r="D30" s="157"/>
      <c r="E30" s="158">
        <v>7</v>
      </c>
      <c r="F30" s="138">
        <v>1.95</v>
      </c>
      <c r="G30" s="138">
        <v>0.28000000000000003</v>
      </c>
      <c r="H30" s="138" t="s">
        <v>83</v>
      </c>
      <c r="I30" s="139">
        <f t="shared" ref="I30:I36" si="9">F30-G30</f>
        <v>1.67</v>
      </c>
      <c r="J30" s="140">
        <v>0.27</v>
      </c>
      <c r="K30" s="141">
        <f t="shared" si="8"/>
        <v>0.13500000000000001</v>
      </c>
      <c r="L30" s="142">
        <f t="shared" ref="L30:L36" si="10">F30-G30-J30</f>
        <v>1.4</v>
      </c>
      <c r="M30" s="134"/>
    </row>
    <row r="31" spans="1:13" ht="16" customHeight="1" x14ac:dyDescent="0.2">
      <c r="A31" s="125"/>
      <c r="B31" s="159">
        <v>39224</v>
      </c>
      <c r="C31" s="544"/>
      <c r="D31" s="136">
        <f>E30</f>
        <v>7</v>
      </c>
      <c r="E31" s="137">
        <v>8</v>
      </c>
      <c r="F31" s="143">
        <v>2</v>
      </c>
      <c r="G31" s="143">
        <v>0.28000000000000003</v>
      </c>
      <c r="H31" s="143" t="s">
        <v>83</v>
      </c>
      <c r="I31" s="144">
        <f t="shared" si="9"/>
        <v>1.72</v>
      </c>
      <c r="J31" s="145">
        <v>0.27</v>
      </c>
      <c r="K31" s="146">
        <f t="shared" si="8"/>
        <v>0.13500000000000001</v>
      </c>
      <c r="L31" s="147">
        <f t="shared" si="10"/>
        <v>1.45</v>
      </c>
      <c r="M31" s="134"/>
    </row>
    <row r="32" spans="1:13" ht="16" customHeight="1" x14ac:dyDescent="0.2">
      <c r="A32" s="125"/>
      <c r="B32" s="160"/>
      <c r="C32" s="544"/>
      <c r="D32" s="136">
        <f>IF(E31=25,"",E31)</f>
        <v>8</v>
      </c>
      <c r="E32" s="137">
        <v>10</v>
      </c>
      <c r="F32" s="143">
        <v>2.1</v>
      </c>
      <c r="G32" s="143">
        <v>0.28000000000000003</v>
      </c>
      <c r="H32" s="143" t="s">
        <v>83</v>
      </c>
      <c r="I32" s="144">
        <f t="shared" si="9"/>
        <v>1.82</v>
      </c>
      <c r="J32" s="145">
        <v>0.27</v>
      </c>
      <c r="K32" s="146">
        <f t="shared" si="8"/>
        <v>0.13500000000000001</v>
      </c>
      <c r="L32" s="147">
        <f t="shared" si="10"/>
        <v>1.55</v>
      </c>
      <c r="M32" s="134"/>
    </row>
    <row r="33" spans="1:13" ht="16" customHeight="1" x14ac:dyDescent="0.2">
      <c r="A33" s="125"/>
      <c r="B33" s="160"/>
      <c r="C33" s="544"/>
      <c r="D33" s="136">
        <f>IF(E32=25,"",E32)</f>
        <v>10</v>
      </c>
      <c r="E33" s="137">
        <v>12</v>
      </c>
      <c r="F33" s="143">
        <v>2.2000000000000002</v>
      </c>
      <c r="G33" s="143">
        <v>0.28000000000000003</v>
      </c>
      <c r="H33" s="143" t="s">
        <v>83</v>
      </c>
      <c r="I33" s="144">
        <f t="shared" si="9"/>
        <v>1.9200000000000002</v>
      </c>
      <c r="J33" s="145">
        <v>0.27</v>
      </c>
      <c r="K33" s="146">
        <f t="shared" ref="K33:K42" si="11">J33/2</f>
        <v>0.13500000000000001</v>
      </c>
      <c r="L33" s="147">
        <f t="shared" si="10"/>
        <v>1.6500000000000001</v>
      </c>
      <c r="M33" s="134"/>
    </row>
    <row r="34" spans="1:13" ht="16" customHeight="1" x14ac:dyDescent="0.2">
      <c r="A34" s="125"/>
      <c r="B34" s="160"/>
      <c r="C34" s="544"/>
      <c r="D34" s="136">
        <f>IF(E33=25,"",E33)</f>
        <v>12</v>
      </c>
      <c r="E34" s="137">
        <v>14</v>
      </c>
      <c r="F34" s="143">
        <v>2.2999999999999998</v>
      </c>
      <c r="G34" s="143">
        <v>0.28000000000000003</v>
      </c>
      <c r="H34" s="143" t="s">
        <v>83</v>
      </c>
      <c r="I34" s="144">
        <f t="shared" si="9"/>
        <v>2.0199999999999996</v>
      </c>
      <c r="J34" s="145">
        <v>0.27</v>
      </c>
      <c r="K34" s="146">
        <f t="shared" si="11"/>
        <v>0.13500000000000001</v>
      </c>
      <c r="L34" s="147">
        <f t="shared" si="10"/>
        <v>1.7499999999999996</v>
      </c>
      <c r="M34" s="134"/>
    </row>
    <row r="35" spans="1:13" ht="16" customHeight="1" x14ac:dyDescent="0.2">
      <c r="A35" s="125"/>
      <c r="B35" s="160"/>
      <c r="C35" s="544"/>
      <c r="D35" s="136">
        <f>IF(E34=25,"",E34)</f>
        <v>14</v>
      </c>
      <c r="E35" s="137">
        <v>16</v>
      </c>
      <c r="F35" s="143">
        <v>2.4</v>
      </c>
      <c r="G35" s="143">
        <v>0.28000000000000003</v>
      </c>
      <c r="H35" s="143" t="s">
        <v>83</v>
      </c>
      <c r="I35" s="144">
        <f t="shared" si="9"/>
        <v>2.12</v>
      </c>
      <c r="J35" s="145">
        <v>0.27</v>
      </c>
      <c r="K35" s="146">
        <f t="shared" si="11"/>
        <v>0.13500000000000001</v>
      </c>
      <c r="L35" s="147">
        <f t="shared" si="10"/>
        <v>1.85</v>
      </c>
      <c r="M35" s="134"/>
    </row>
    <row r="36" spans="1:13" ht="16" customHeight="1" thickBot="1" x14ac:dyDescent="0.25">
      <c r="A36" s="125"/>
      <c r="B36" s="161"/>
      <c r="C36" s="545"/>
      <c r="D36" s="167">
        <f>IF(E35=25,"",E35)</f>
        <v>16</v>
      </c>
      <c r="E36" s="168">
        <v>25</v>
      </c>
      <c r="F36" s="162">
        <v>2.4500000000000002</v>
      </c>
      <c r="G36" s="162">
        <v>0.28000000000000003</v>
      </c>
      <c r="H36" s="162" t="s">
        <v>83</v>
      </c>
      <c r="I36" s="163">
        <f t="shared" si="9"/>
        <v>2.17</v>
      </c>
      <c r="J36" s="164">
        <v>0.27</v>
      </c>
      <c r="K36" s="165">
        <f t="shared" si="11"/>
        <v>0.13500000000000001</v>
      </c>
      <c r="L36" s="166">
        <f t="shared" si="10"/>
        <v>1.9</v>
      </c>
      <c r="M36" s="134"/>
    </row>
    <row r="37" spans="1:13" ht="16" customHeight="1" x14ac:dyDescent="0.2">
      <c r="A37" s="125"/>
      <c r="B37" s="169"/>
      <c r="C37" s="539" t="s">
        <v>47</v>
      </c>
      <c r="D37" s="127"/>
      <c r="E37" s="128">
        <v>7</v>
      </c>
      <c r="F37" s="129">
        <v>1.95</v>
      </c>
      <c r="G37" s="129">
        <v>0.28000000000000003</v>
      </c>
      <c r="H37" s="129">
        <v>1.4</v>
      </c>
      <c r="I37" s="130">
        <f t="shared" ref="I37:I43" si="12">F37-G37-H37</f>
        <v>0.27</v>
      </c>
      <c r="J37" s="131">
        <v>0.27</v>
      </c>
      <c r="K37" s="132">
        <f t="shared" si="11"/>
        <v>0.13500000000000001</v>
      </c>
      <c r="L37" s="133">
        <f t="shared" ref="L37:L43" si="13">F37-G37-H37-J37</f>
        <v>0</v>
      </c>
      <c r="M37" s="134"/>
    </row>
    <row r="38" spans="1:13" ht="16" customHeight="1" x14ac:dyDescent="0.2">
      <c r="A38" s="125"/>
      <c r="B38" s="170"/>
      <c r="C38" s="540"/>
      <c r="D38" s="136">
        <f>E37</f>
        <v>7</v>
      </c>
      <c r="E38" s="137">
        <v>8</v>
      </c>
      <c r="F38" s="143">
        <v>2</v>
      </c>
      <c r="G38" s="143">
        <v>0.28000000000000003</v>
      </c>
      <c r="H38" s="143">
        <v>1.45</v>
      </c>
      <c r="I38" s="144">
        <f t="shared" si="12"/>
        <v>0.27</v>
      </c>
      <c r="J38" s="145">
        <v>0.27</v>
      </c>
      <c r="K38" s="146">
        <f t="shared" si="11"/>
        <v>0.13500000000000001</v>
      </c>
      <c r="L38" s="147">
        <f t="shared" si="13"/>
        <v>0</v>
      </c>
      <c r="M38" s="134"/>
    </row>
    <row r="39" spans="1:13" ht="16" customHeight="1" x14ac:dyDescent="0.2">
      <c r="A39" s="125"/>
      <c r="B39" s="170"/>
      <c r="C39" s="540"/>
      <c r="D39" s="136">
        <f>IF(E38=25,"",E38)</f>
        <v>8</v>
      </c>
      <c r="E39" s="137">
        <v>10</v>
      </c>
      <c r="F39" s="143">
        <v>2.1</v>
      </c>
      <c r="G39" s="143">
        <v>0.28000000000000003</v>
      </c>
      <c r="H39" s="143">
        <v>1.55</v>
      </c>
      <c r="I39" s="144">
        <f t="shared" si="12"/>
        <v>0.27</v>
      </c>
      <c r="J39" s="145">
        <v>0.27</v>
      </c>
      <c r="K39" s="146">
        <f t="shared" si="11"/>
        <v>0.13500000000000001</v>
      </c>
      <c r="L39" s="147">
        <f t="shared" si="13"/>
        <v>0</v>
      </c>
      <c r="M39" s="134"/>
    </row>
    <row r="40" spans="1:13" ht="16" customHeight="1" x14ac:dyDescent="0.2">
      <c r="A40" s="125"/>
      <c r="B40" s="170"/>
      <c r="C40" s="540"/>
      <c r="D40" s="136">
        <f>IF(E39=25,"",E39)</f>
        <v>10</v>
      </c>
      <c r="E40" s="137">
        <v>12</v>
      </c>
      <c r="F40" s="143">
        <v>2.2000000000000002</v>
      </c>
      <c r="G40" s="143">
        <v>0.28000000000000003</v>
      </c>
      <c r="H40" s="143">
        <v>1.65</v>
      </c>
      <c r="I40" s="144">
        <f t="shared" si="12"/>
        <v>0.27000000000000024</v>
      </c>
      <c r="J40" s="145">
        <v>0.27</v>
      </c>
      <c r="K40" s="146">
        <f t="shared" si="11"/>
        <v>0.13500000000000001</v>
      </c>
      <c r="L40" s="147">
        <f t="shared" si="13"/>
        <v>0</v>
      </c>
      <c r="M40" s="134"/>
    </row>
    <row r="41" spans="1:13" ht="16" customHeight="1" x14ac:dyDescent="0.2">
      <c r="A41" s="125"/>
      <c r="B41" s="171"/>
      <c r="C41" s="540"/>
      <c r="D41" s="136">
        <f>IF(E40=25,"",E40)</f>
        <v>12</v>
      </c>
      <c r="E41" s="137">
        <v>14</v>
      </c>
      <c r="F41" s="143">
        <v>2.2999999999999998</v>
      </c>
      <c r="G41" s="143">
        <v>0.28000000000000003</v>
      </c>
      <c r="H41" s="143">
        <v>1.75</v>
      </c>
      <c r="I41" s="144">
        <f t="shared" si="12"/>
        <v>0.26999999999999957</v>
      </c>
      <c r="J41" s="145">
        <v>0.27</v>
      </c>
      <c r="K41" s="146">
        <f t="shared" si="11"/>
        <v>0.13500000000000001</v>
      </c>
      <c r="L41" s="147">
        <f t="shared" si="13"/>
        <v>-4.4408920985006262E-16</v>
      </c>
      <c r="M41" s="134"/>
    </row>
    <row r="42" spans="1:13" ht="16" customHeight="1" x14ac:dyDescent="0.2">
      <c r="A42" s="125"/>
      <c r="B42" s="148">
        <v>39225</v>
      </c>
      <c r="C42" s="540"/>
      <c r="D42" s="136">
        <f>IF(E41=25,"",E41)</f>
        <v>14</v>
      </c>
      <c r="E42" s="137">
        <v>17</v>
      </c>
      <c r="F42" s="143">
        <v>2.4</v>
      </c>
      <c r="G42" s="143">
        <v>0.28000000000000003</v>
      </c>
      <c r="H42" s="143">
        <v>1.85</v>
      </c>
      <c r="I42" s="144">
        <f t="shared" si="12"/>
        <v>0.27</v>
      </c>
      <c r="J42" s="145">
        <v>0.27</v>
      </c>
      <c r="K42" s="146">
        <f t="shared" si="11"/>
        <v>0.13500000000000001</v>
      </c>
      <c r="L42" s="147">
        <f t="shared" si="13"/>
        <v>0</v>
      </c>
      <c r="M42" s="134"/>
    </row>
    <row r="43" spans="1:13" ht="16" customHeight="1" x14ac:dyDescent="0.2">
      <c r="A43" s="125"/>
      <c r="B43" s="542" t="s">
        <v>29</v>
      </c>
      <c r="C43" s="541"/>
      <c r="D43" s="150">
        <f>IF(E42=25,"",E42)</f>
        <v>17</v>
      </c>
      <c r="E43" s="151">
        <v>25</v>
      </c>
      <c r="F43" s="152">
        <v>2.4500000000000002</v>
      </c>
      <c r="G43" s="152">
        <v>0.28000000000000003</v>
      </c>
      <c r="H43" s="152">
        <v>1.9</v>
      </c>
      <c r="I43" s="153">
        <f t="shared" si="12"/>
        <v>0.27</v>
      </c>
      <c r="J43" s="154">
        <v>0.27</v>
      </c>
      <c r="K43" s="155">
        <f t="shared" ref="K43:K50" si="14">J43/2</f>
        <v>0.13500000000000001</v>
      </c>
      <c r="L43" s="156">
        <f t="shared" si="13"/>
        <v>0</v>
      </c>
      <c r="M43" s="134"/>
    </row>
    <row r="44" spans="1:13" ht="16" customHeight="1" x14ac:dyDescent="0.2">
      <c r="A44" s="125"/>
      <c r="B44" s="542"/>
      <c r="C44" s="543" t="s">
        <v>34</v>
      </c>
      <c r="D44" s="157"/>
      <c r="E44" s="158">
        <v>7</v>
      </c>
      <c r="F44" s="138">
        <v>1.95</v>
      </c>
      <c r="G44" s="138">
        <v>0.28000000000000003</v>
      </c>
      <c r="H44" s="138" t="s">
        <v>83</v>
      </c>
      <c r="I44" s="139">
        <f t="shared" ref="I44:I50" si="15">F44-G44</f>
        <v>1.67</v>
      </c>
      <c r="J44" s="140">
        <v>0.27</v>
      </c>
      <c r="K44" s="141">
        <f t="shared" si="14"/>
        <v>0.13500000000000001</v>
      </c>
      <c r="L44" s="142">
        <f t="shared" ref="L44:L50" si="16">F44-G44-J44</f>
        <v>1.4</v>
      </c>
      <c r="M44" s="134"/>
    </row>
    <row r="45" spans="1:13" ht="16" customHeight="1" x14ac:dyDescent="0.2">
      <c r="A45" s="125"/>
      <c r="B45" s="159">
        <v>39252</v>
      </c>
      <c r="C45" s="544"/>
      <c r="D45" s="136">
        <f>E44</f>
        <v>7</v>
      </c>
      <c r="E45" s="137">
        <v>8</v>
      </c>
      <c r="F45" s="143">
        <v>2</v>
      </c>
      <c r="G45" s="143">
        <v>0.28000000000000003</v>
      </c>
      <c r="H45" s="143" t="s">
        <v>83</v>
      </c>
      <c r="I45" s="144">
        <f t="shared" si="15"/>
        <v>1.72</v>
      </c>
      <c r="J45" s="145">
        <v>0.27</v>
      </c>
      <c r="K45" s="146">
        <f t="shared" si="14"/>
        <v>0.13500000000000001</v>
      </c>
      <c r="L45" s="147">
        <f t="shared" si="16"/>
        <v>1.45</v>
      </c>
      <c r="M45" s="134"/>
    </row>
    <row r="46" spans="1:13" ht="16" customHeight="1" x14ac:dyDescent="0.2">
      <c r="A46" s="125"/>
      <c r="B46" s="170"/>
      <c r="C46" s="544"/>
      <c r="D46" s="136">
        <f>IF(E45=25,"",E45)</f>
        <v>8</v>
      </c>
      <c r="E46" s="137">
        <v>10</v>
      </c>
      <c r="F46" s="143">
        <v>2.1</v>
      </c>
      <c r="G46" s="143">
        <v>0.28000000000000003</v>
      </c>
      <c r="H46" s="143" t="s">
        <v>83</v>
      </c>
      <c r="I46" s="144">
        <f t="shared" si="15"/>
        <v>1.82</v>
      </c>
      <c r="J46" s="145">
        <v>0.27</v>
      </c>
      <c r="K46" s="146">
        <f t="shared" si="14"/>
        <v>0.13500000000000001</v>
      </c>
      <c r="L46" s="147">
        <f t="shared" si="16"/>
        <v>1.55</v>
      </c>
      <c r="M46" s="134"/>
    </row>
    <row r="47" spans="1:13" ht="16" customHeight="1" x14ac:dyDescent="0.2">
      <c r="A47" s="125"/>
      <c r="B47" s="170"/>
      <c r="C47" s="544"/>
      <c r="D47" s="136">
        <f>IF(E46=25,"",E46)</f>
        <v>10</v>
      </c>
      <c r="E47" s="137">
        <v>12</v>
      </c>
      <c r="F47" s="143">
        <v>2.2000000000000002</v>
      </c>
      <c r="G47" s="143">
        <v>0.28000000000000003</v>
      </c>
      <c r="H47" s="143" t="s">
        <v>83</v>
      </c>
      <c r="I47" s="144">
        <f t="shared" si="15"/>
        <v>1.9200000000000002</v>
      </c>
      <c r="J47" s="145">
        <v>0.27</v>
      </c>
      <c r="K47" s="146">
        <f t="shared" si="14"/>
        <v>0.13500000000000001</v>
      </c>
      <c r="L47" s="147">
        <f t="shared" si="16"/>
        <v>1.6500000000000001</v>
      </c>
      <c r="M47" s="134"/>
    </row>
    <row r="48" spans="1:13" ht="16" customHeight="1" x14ac:dyDescent="0.2">
      <c r="A48" s="125"/>
      <c r="B48" s="172"/>
      <c r="C48" s="544"/>
      <c r="D48" s="136">
        <f>IF(E47=25,"",E47)</f>
        <v>12</v>
      </c>
      <c r="E48" s="137">
        <v>14</v>
      </c>
      <c r="F48" s="143">
        <v>2.2999999999999998</v>
      </c>
      <c r="G48" s="143">
        <v>0.28000000000000003</v>
      </c>
      <c r="H48" s="143" t="s">
        <v>83</v>
      </c>
      <c r="I48" s="144">
        <f t="shared" si="15"/>
        <v>2.0199999999999996</v>
      </c>
      <c r="J48" s="145">
        <v>0.27</v>
      </c>
      <c r="K48" s="146">
        <f t="shared" si="14"/>
        <v>0.13500000000000001</v>
      </c>
      <c r="L48" s="147">
        <f t="shared" si="16"/>
        <v>1.7499999999999996</v>
      </c>
      <c r="M48" s="134"/>
    </row>
    <row r="49" spans="1:13" ht="16" customHeight="1" x14ac:dyDescent="0.2">
      <c r="A49" s="125"/>
      <c r="B49" s="172"/>
      <c r="C49" s="544"/>
      <c r="D49" s="136">
        <f>IF(E48=25,"",E48)</f>
        <v>14</v>
      </c>
      <c r="E49" s="137">
        <v>17</v>
      </c>
      <c r="F49" s="143">
        <v>2.4</v>
      </c>
      <c r="G49" s="143">
        <v>0.28000000000000003</v>
      </c>
      <c r="H49" s="143" t="s">
        <v>83</v>
      </c>
      <c r="I49" s="144">
        <f t="shared" si="15"/>
        <v>2.12</v>
      </c>
      <c r="J49" s="145">
        <v>0.27</v>
      </c>
      <c r="K49" s="146">
        <f t="shared" si="14"/>
        <v>0.13500000000000001</v>
      </c>
      <c r="L49" s="147">
        <f t="shared" si="16"/>
        <v>1.85</v>
      </c>
      <c r="M49" s="134"/>
    </row>
    <row r="50" spans="1:13" ht="16" customHeight="1" thickBot="1" x14ac:dyDescent="0.25">
      <c r="A50" s="125"/>
      <c r="B50" s="173"/>
      <c r="C50" s="545"/>
      <c r="D50" s="167">
        <f>IF(E49=25,"",E49)</f>
        <v>17</v>
      </c>
      <c r="E50" s="168">
        <v>25</v>
      </c>
      <c r="F50" s="162">
        <v>2.4500000000000002</v>
      </c>
      <c r="G50" s="162">
        <v>0.28000000000000003</v>
      </c>
      <c r="H50" s="162" t="s">
        <v>83</v>
      </c>
      <c r="I50" s="163">
        <f t="shared" si="15"/>
        <v>2.17</v>
      </c>
      <c r="J50" s="164">
        <v>0.27</v>
      </c>
      <c r="K50" s="165">
        <f t="shared" si="14"/>
        <v>0.13500000000000001</v>
      </c>
      <c r="L50" s="166">
        <f t="shared" si="16"/>
        <v>1.9</v>
      </c>
      <c r="M50" s="134"/>
    </row>
    <row r="51" spans="1:13" ht="6" customHeight="1" x14ac:dyDescent="0.2">
      <c r="A51" s="104"/>
      <c r="B51" s="174"/>
      <c r="C51" s="106"/>
      <c r="D51" s="174"/>
      <c r="E51" s="174"/>
      <c r="F51" s="175"/>
      <c r="G51" s="176"/>
      <c r="H51" s="176"/>
      <c r="I51" s="175"/>
      <c r="J51" s="176"/>
      <c r="K51" s="177"/>
      <c r="L51" s="176"/>
      <c r="M51" s="106"/>
    </row>
    <row r="52" spans="1:13" ht="14" x14ac:dyDescent="0.2">
      <c r="A52" s="104"/>
      <c r="B52" s="178" t="s">
        <v>245</v>
      </c>
      <c r="C52" s="178"/>
      <c r="D52" s="178"/>
      <c r="E52" s="179"/>
      <c r="F52" s="180"/>
      <c r="G52" s="181"/>
      <c r="H52" s="181"/>
      <c r="I52" s="180"/>
      <c r="J52" s="181"/>
      <c r="K52" s="182"/>
      <c r="L52" s="181"/>
      <c r="M52" s="183"/>
    </row>
    <row r="53" spans="1:13" ht="3" customHeight="1" x14ac:dyDescent="0.2">
      <c r="A53" s="104"/>
      <c r="B53" s="184"/>
      <c r="C53" s="185"/>
      <c r="D53" s="185"/>
      <c r="E53" s="185"/>
      <c r="F53" s="185"/>
      <c r="G53" s="185"/>
      <c r="H53" s="185"/>
      <c r="I53" s="185"/>
      <c r="J53" s="185"/>
      <c r="K53" s="185"/>
      <c r="L53" s="185"/>
    </row>
    <row r="54" spans="1:13" ht="13.5" customHeight="1" x14ac:dyDescent="0.2">
      <c r="A54" s="104"/>
      <c r="B54" s="186" t="s">
        <v>229</v>
      </c>
      <c r="C54" s="186"/>
      <c r="D54" s="186"/>
      <c r="E54" s="186"/>
      <c r="F54" s="186"/>
      <c r="G54" s="186"/>
      <c r="H54" s="186"/>
      <c r="I54" s="186"/>
      <c r="J54" s="186"/>
      <c r="K54" s="186"/>
      <c r="L54" s="186"/>
      <c r="M54" s="187"/>
    </row>
    <row r="55" spans="1:13" ht="3" customHeight="1" x14ac:dyDescent="0.2">
      <c r="A55" s="104"/>
      <c r="B55" s="186"/>
      <c r="C55" s="186"/>
      <c r="D55" s="186"/>
      <c r="E55" s="186"/>
      <c r="F55" s="186"/>
      <c r="G55" s="186"/>
      <c r="H55" s="186"/>
      <c r="I55" s="186"/>
      <c r="J55" s="186"/>
      <c r="K55" s="186"/>
      <c r="L55" s="186"/>
      <c r="M55" s="187"/>
    </row>
    <row r="56" spans="1:13" ht="13.5" customHeight="1" x14ac:dyDescent="0.2">
      <c r="A56" s="104"/>
      <c r="B56" s="188" t="s">
        <v>89</v>
      </c>
      <c r="C56" s="187"/>
      <c r="D56" s="187"/>
      <c r="E56" s="187"/>
      <c r="F56" s="187"/>
      <c r="G56" s="187"/>
      <c r="H56" s="187"/>
      <c r="I56" s="187"/>
      <c r="J56" s="187"/>
      <c r="K56" s="187"/>
      <c r="L56" s="187"/>
      <c r="M56" s="187"/>
    </row>
    <row r="57" spans="1:13" ht="14.25" customHeight="1" x14ac:dyDescent="0.2">
      <c r="A57" s="104"/>
      <c r="B57" s="100"/>
      <c r="D57" s="100"/>
      <c r="E57" s="100"/>
      <c r="F57" s="100"/>
      <c r="G57" s="100"/>
      <c r="H57" s="100"/>
      <c r="I57" s="100"/>
      <c r="J57" s="100"/>
      <c r="K57" s="100"/>
      <c r="L57" s="100"/>
    </row>
  </sheetData>
  <mergeCells count="16">
    <mergeCell ref="B1:L1"/>
    <mergeCell ref="B2:L2"/>
    <mergeCell ref="B3:C6"/>
    <mergeCell ref="D3:E6"/>
    <mergeCell ref="F3:F4"/>
    <mergeCell ref="G3:G4"/>
    <mergeCell ref="J3:K4"/>
    <mergeCell ref="C37:C43"/>
    <mergeCell ref="B43:B44"/>
    <mergeCell ref="C44:C50"/>
    <mergeCell ref="C7:C14"/>
    <mergeCell ref="B14:B15"/>
    <mergeCell ref="C15:C22"/>
    <mergeCell ref="C23:C29"/>
    <mergeCell ref="B29:B30"/>
    <mergeCell ref="C30:C36"/>
  </mergeCells>
  <phoneticPr fontId="36"/>
  <printOptions horizontalCentered="1"/>
  <pageMargins left="0.78740157480314965" right="0" top="0.39370078740157483" bottom="0.39370078740157483" header="0.51181102362204722" footer="0.51181102362204722"/>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K65"/>
  <sheetViews>
    <sheetView view="pageBreakPreview" topLeftCell="A18" zoomScaleNormal="100" zoomScaleSheetLayoutView="100" workbookViewId="0">
      <selection sqref="A1:H2"/>
    </sheetView>
  </sheetViews>
  <sheetFormatPr defaultColWidth="9.09765625" defaultRowHeight="12" x14ac:dyDescent="0.2"/>
  <cols>
    <col min="1" max="1" width="14.296875" style="99" customWidth="1"/>
    <col min="2" max="2" width="14.296875" style="100" customWidth="1"/>
    <col min="3" max="4" width="14.296875" style="99" customWidth="1"/>
    <col min="5" max="5" width="17.09765625" style="101" customWidth="1"/>
    <col min="6" max="7" width="17.09765625" style="102" customWidth="1"/>
    <col min="8" max="8" width="10.09765625" style="103" customWidth="1"/>
    <col min="9" max="9" width="11.69921875" style="103" customWidth="1"/>
    <col min="10" max="10" width="11.69921875" style="102" customWidth="1"/>
    <col min="11" max="11" width="2.69921875" style="100" customWidth="1"/>
    <col min="12" max="12" width="2.69921875" style="100" bestFit="1" customWidth="1"/>
    <col min="13" max="13" width="5.69921875" style="100" customWidth="1"/>
    <col min="14" max="14" width="5.69921875" style="100" bestFit="1" customWidth="1"/>
    <col min="15" max="15" width="2.69921875" style="100" bestFit="1" customWidth="1"/>
    <col min="16" max="16" width="5.69921875" style="100" customWidth="1"/>
    <col min="17" max="17" width="9.09765625" style="100" bestFit="1"/>
    <col min="18" max="16384" width="9.09765625" style="100"/>
  </cols>
  <sheetData>
    <row r="1" spans="1:11" ht="24" customHeight="1" x14ac:dyDescent="0.2">
      <c r="A1" s="549" t="s">
        <v>256</v>
      </c>
      <c r="B1" s="549"/>
      <c r="C1" s="549"/>
      <c r="D1" s="549"/>
      <c r="E1" s="549"/>
      <c r="F1" s="549"/>
      <c r="G1" s="549"/>
      <c r="H1" s="549"/>
      <c r="I1" s="354"/>
      <c r="J1" s="354"/>
      <c r="K1" s="106"/>
    </row>
    <row r="2" spans="1:11" ht="15" customHeight="1" x14ac:dyDescent="0.2">
      <c r="A2" s="549"/>
      <c r="B2" s="549"/>
      <c r="C2" s="549"/>
      <c r="D2" s="549"/>
      <c r="E2" s="549"/>
      <c r="F2" s="549"/>
      <c r="G2" s="549"/>
      <c r="H2" s="549"/>
      <c r="I2" s="354"/>
      <c r="J2" s="354"/>
      <c r="K2" s="106"/>
    </row>
    <row r="3" spans="1:11" ht="15" customHeight="1" thickBot="1" x14ac:dyDescent="0.25">
      <c r="A3" s="105"/>
      <c r="B3" s="105"/>
      <c r="C3" s="105"/>
      <c r="D3" s="105"/>
      <c r="E3" s="105"/>
      <c r="F3" s="105"/>
      <c r="G3" s="355" t="s">
        <v>265</v>
      </c>
      <c r="H3" s="105"/>
      <c r="I3" s="354"/>
      <c r="J3" s="354"/>
      <c r="K3" s="106"/>
    </row>
    <row r="4" spans="1:11" ht="18.75" customHeight="1" x14ac:dyDescent="0.2">
      <c r="A4" s="624" t="s">
        <v>230</v>
      </c>
      <c r="B4" s="626" t="s">
        <v>281</v>
      </c>
      <c r="C4" s="627"/>
      <c r="D4" s="630" t="s">
        <v>102</v>
      </c>
      <c r="E4" s="632" t="s">
        <v>3</v>
      </c>
      <c r="F4" s="633"/>
      <c r="G4" s="634" t="s">
        <v>44</v>
      </c>
      <c r="H4" s="356"/>
      <c r="I4" s="356"/>
      <c r="J4" s="356"/>
      <c r="K4" s="106"/>
    </row>
    <row r="5" spans="1:11" ht="18.75" customHeight="1" thickBot="1" x14ac:dyDescent="0.25">
      <c r="A5" s="625"/>
      <c r="B5" s="628"/>
      <c r="C5" s="629"/>
      <c r="D5" s="631"/>
      <c r="E5" s="357" t="s">
        <v>45</v>
      </c>
      <c r="F5" s="358" t="s">
        <v>234</v>
      </c>
      <c r="G5" s="635"/>
      <c r="H5" s="237"/>
      <c r="I5" s="324"/>
      <c r="J5" s="325"/>
      <c r="K5" s="106"/>
    </row>
    <row r="6" spans="1:11" ht="18.75" customHeight="1" x14ac:dyDescent="0.2">
      <c r="A6" s="621" t="s">
        <v>243</v>
      </c>
      <c r="B6" s="379"/>
      <c r="C6" s="380">
        <v>6</v>
      </c>
      <c r="D6" s="130">
        <v>0.4</v>
      </c>
      <c r="E6" s="361">
        <f t="shared" ref="E6:E14" si="0">D6</f>
        <v>0.4</v>
      </c>
      <c r="F6" s="362">
        <f t="shared" ref="F6:F14" si="1">D6-E6</f>
        <v>0</v>
      </c>
      <c r="G6" s="363">
        <f t="shared" ref="G6:G14" si="2">D6</f>
        <v>0.4</v>
      </c>
      <c r="H6" s="100"/>
      <c r="I6" s="100"/>
      <c r="J6" s="100"/>
      <c r="K6" s="134"/>
    </row>
    <row r="7" spans="1:11" ht="18.75" customHeight="1" x14ac:dyDescent="0.2">
      <c r="A7" s="622"/>
      <c r="B7" s="359">
        <v>6</v>
      </c>
      <c r="C7" s="360">
        <v>8</v>
      </c>
      <c r="D7" s="144">
        <v>0.45</v>
      </c>
      <c r="E7" s="367">
        <f t="shared" si="0"/>
        <v>0.45</v>
      </c>
      <c r="F7" s="365">
        <f t="shared" si="1"/>
        <v>0</v>
      </c>
      <c r="G7" s="366">
        <f t="shared" si="2"/>
        <v>0.45</v>
      </c>
      <c r="H7" s="182"/>
      <c r="I7" s="182"/>
      <c r="J7" s="181"/>
      <c r="K7" s="134"/>
    </row>
    <row r="8" spans="1:11" ht="18.75" customHeight="1" x14ac:dyDescent="0.2">
      <c r="A8" s="622"/>
      <c r="B8" s="359">
        <v>8</v>
      </c>
      <c r="C8" s="360">
        <v>9</v>
      </c>
      <c r="D8" s="144">
        <v>0.55000000000000004</v>
      </c>
      <c r="E8" s="364">
        <f t="shared" si="0"/>
        <v>0.55000000000000004</v>
      </c>
      <c r="F8" s="365">
        <f t="shared" si="1"/>
        <v>0</v>
      </c>
      <c r="G8" s="366">
        <f t="shared" si="2"/>
        <v>0.55000000000000004</v>
      </c>
      <c r="H8" s="182"/>
      <c r="I8" s="182"/>
      <c r="J8" s="181"/>
      <c r="K8" s="134"/>
    </row>
    <row r="9" spans="1:11" ht="18.75" customHeight="1" x14ac:dyDescent="0.2">
      <c r="A9" s="622"/>
      <c r="B9" s="359">
        <v>9</v>
      </c>
      <c r="C9" s="360">
        <v>11</v>
      </c>
      <c r="D9" s="252">
        <v>0.65</v>
      </c>
      <c r="E9" s="364">
        <f t="shared" si="0"/>
        <v>0.65</v>
      </c>
      <c r="F9" s="365">
        <f t="shared" si="1"/>
        <v>0</v>
      </c>
      <c r="G9" s="366">
        <f t="shared" si="2"/>
        <v>0.65</v>
      </c>
      <c r="H9" s="332"/>
      <c r="I9" s="332"/>
      <c r="J9" s="332"/>
      <c r="K9" s="134"/>
    </row>
    <row r="10" spans="1:11" ht="18.75" customHeight="1" x14ac:dyDescent="0.2">
      <c r="A10" s="622"/>
      <c r="B10" s="368">
        <v>11</v>
      </c>
      <c r="C10" s="369">
        <v>12</v>
      </c>
      <c r="D10" s="144">
        <v>0.75</v>
      </c>
      <c r="E10" s="386">
        <f t="shared" si="0"/>
        <v>0.75</v>
      </c>
      <c r="F10" s="365">
        <f t="shared" si="1"/>
        <v>0</v>
      </c>
      <c r="G10" s="366">
        <f t="shared" si="2"/>
        <v>0.75</v>
      </c>
      <c r="H10" s="370"/>
      <c r="K10" s="134"/>
    </row>
    <row r="11" spans="1:11" ht="18.75" customHeight="1" x14ac:dyDescent="0.2">
      <c r="A11" s="622"/>
      <c r="B11" s="368">
        <v>12</v>
      </c>
      <c r="C11" s="369">
        <v>14</v>
      </c>
      <c r="D11" s="254">
        <v>0.85</v>
      </c>
      <c r="E11" s="386">
        <f t="shared" si="0"/>
        <v>0.85</v>
      </c>
      <c r="F11" s="365">
        <f t="shared" si="1"/>
        <v>0</v>
      </c>
      <c r="G11" s="366">
        <f t="shared" si="2"/>
        <v>0.85</v>
      </c>
      <c r="K11" s="134"/>
    </row>
    <row r="12" spans="1:11" ht="18.75" customHeight="1" x14ac:dyDescent="0.2">
      <c r="A12" s="622"/>
      <c r="B12" s="368">
        <v>14</v>
      </c>
      <c r="C12" s="369">
        <v>15</v>
      </c>
      <c r="D12" s="252">
        <v>0.95</v>
      </c>
      <c r="E12" s="367">
        <f t="shared" si="0"/>
        <v>0.95</v>
      </c>
      <c r="F12" s="365">
        <f t="shared" si="1"/>
        <v>0</v>
      </c>
      <c r="G12" s="366">
        <f t="shared" si="2"/>
        <v>0.95</v>
      </c>
      <c r="K12" s="134"/>
    </row>
    <row r="13" spans="1:11" ht="18.75" customHeight="1" x14ac:dyDescent="0.2">
      <c r="A13" s="622"/>
      <c r="B13" s="368">
        <v>15</v>
      </c>
      <c r="C13" s="369">
        <v>17</v>
      </c>
      <c r="D13" s="144">
        <v>1.05</v>
      </c>
      <c r="E13" s="364">
        <f t="shared" si="0"/>
        <v>1.05</v>
      </c>
      <c r="F13" s="365">
        <f t="shared" si="1"/>
        <v>0</v>
      </c>
      <c r="G13" s="366">
        <f t="shared" si="2"/>
        <v>1.05</v>
      </c>
      <c r="K13" s="134"/>
    </row>
    <row r="14" spans="1:11" ht="18.75" customHeight="1" thickBot="1" x14ac:dyDescent="0.25">
      <c r="A14" s="623"/>
      <c r="B14" s="374">
        <v>17</v>
      </c>
      <c r="C14" s="375">
        <v>25</v>
      </c>
      <c r="D14" s="266">
        <v>1.1000000000000001</v>
      </c>
      <c r="E14" s="382">
        <f t="shared" si="0"/>
        <v>1.1000000000000001</v>
      </c>
      <c r="F14" s="365">
        <f t="shared" si="1"/>
        <v>0</v>
      </c>
      <c r="G14" s="366">
        <f t="shared" si="2"/>
        <v>1.1000000000000001</v>
      </c>
      <c r="K14" s="134"/>
    </row>
    <row r="15" spans="1:11" ht="18.75" customHeight="1" x14ac:dyDescent="0.2">
      <c r="A15" s="621" t="s">
        <v>133</v>
      </c>
      <c r="B15" s="379"/>
      <c r="C15" s="380" t="s">
        <v>153</v>
      </c>
      <c r="D15" s="130">
        <v>0.45</v>
      </c>
      <c r="E15" s="361">
        <v>0.45</v>
      </c>
      <c r="F15" s="362">
        <v>0</v>
      </c>
      <c r="G15" s="381">
        <v>0.45</v>
      </c>
      <c r="K15" s="134"/>
    </row>
    <row r="16" spans="1:11" ht="18.75" customHeight="1" x14ac:dyDescent="0.2">
      <c r="A16" s="622"/>
      <c r="B16" s="359" t="s">
        <v>170</v>
      </c>
      <c r="C16" s="360" t="s">
        <v>27</v>
      </c>
      <c r="D16" s="144">
        <v>0.55000000000000004</v>
      </c>
      <c r="E16" s="364">
        <v>0.55000000000000004</v>
      </c>
      <c r="F16" s="365">
        <v>0</v>
      </c>
      <c r="G16" s="366">
        <v>0.55000000000000004</v>
      </c>
      <c r="K16" s="134"/>
    </row>
    <row r="17" spans="1:11" ht="18.75" customHeight="1" x14ac:dyDescent="0.2">
      <c r="A17" s="622"/>
      <c r="B17" s="359" t="s">
        <v>52</v>
      </c>
      <c r="C17" s="360" t="s">
        <v>166</v>
      </c>
      <c r="D17" s="144">
        <v>0.65</v>
      </c>
      <c r="E17" s="364">
        <v>0.65</v>
      </c>
      <c r="F17" s="365">
        <v>0</v>
      </c>
      <c r="G17" s="366">
        <v>0.65</v>
      </c>
      <c r="K17" s="134"/>
    </row>
    <row r="18" spans="1:11" ht="18.75" customHeight="1" x14ac:dyDescent="0.2">
      <c r="A18" s="622"/>
      <c r="B18" s="359" t="s">
        <v>191</v>
      </c>
      <c r="C18" s="360" t="s">
        <v>251</v>
      </c>
      <c r="D18" s="252">
        <v>0.75</v>
      </c>
      <c r="E18" s="364">
        <v>0.75</v>
      </c>
      <c r="F18" s="365">
        <v>0</v>
      </c>
      <c r="G18" s="366">
        <v>0.75</v>
      </c>
      <c r="K18" s="134"/>
    </row>
    <row r="19" spans="1:11" ht="18.75" customHeight="1" x14ac:dyDescent="0.2">
      <c r="A19" s="622"/>
      <c r="B19" s="368" t="s">
        <v>246</v>
      </c>
      <c r="C19" s="369" t="s">
        <v>11</v>
      </c>
      <c r="D19" s="144">
        <v>0.85</v>
      </c>
      <c r="E19" s="364">
        <v>0.85</v>
      </c>
      <c r="F19" s="365">
        <v>0</v>
      </c>
      <c r="G19" s="366">
        <v>0.85</v>
      </c>
      <c r="K19" s="134"/>
    </row>
    <row r="20" spans="1:11" ht="18.75" customHeight="1" x14ac:dyDescent="0.2">
      <c r="A20" s="622"/>
      <c r="B20" s="368" t="s">
        <v>178</v>
      </c>
      <c r="C20" s="369" t="s">
        <v>235</v>
      </c>
      <c r="D20" s="254">
        <v>0.95</v>
      </c>
      <c r="E20" s="364">
        <v>0.95</v>
      </c>
      <c r="F20" s="365">
        <v>0</v>
      </c>
      <c r="G20" s="366">
        <v>0.95</v>
      </c>
      <c r="K20" s="134"/>
    </row>
    <row r="21" spans="1:11" ht="18.75" customHeight="1" x14ac:dyDescent="0.2">
      <c r="A21" s="622"/>
      <c r="B21" s="368" t="s">
        <v>115</v>
      </c>
      <c r="C21" s="369" t="s">
        <v>72</v>
      </c>
      <c r="D21" s="252">
        <v>1.05</v>
      </c>
      <c r="E21" s="364">
        <v>1.05</v>
      </c>
      <c r="F21" s="365">
        <v>0</v>
      </c>
      <c r="G21" s="366">
        <v>1.05</v>
      </c>
      <c r="K21" s="134"/>
    </row>
    <row r="22" spans="1:11" ht="18.75" customHeight="1" x14ac:dyDescent="0.2">
      <c r="A22" s="622"/>
      <c r="B22" s="368" t="s">
        <v>1</v>
      </c>
      <c r="C22" s="369" t="s">
        <v>49</v>
      </c>
      <c r="D22" s="144">
        <v>1.1499999999999999</v>
      </c>
      <c r="E22" s="364">
        <v>1.1499999999999999</v>
      </c>
      <c r="F22" s="365">
        <v>0</v>
      </c>
      <c r="G22" s="366">
        <v>1.1499999999999999</v>
      </c>
      <c r="K22" s="134"/>
    </row>
    <row r="23" spans="1:11" ht="18.75" customHeight="1" thickBot="1" x14ac:dyDescent="0.25">
      <c r="A23" s="623"/>
      <c r="B23" s="374" t="s">
        <v>212</v>
      </c>
      <c r="C23" s="375" t="s">
        <v>97</v>
      </c>
      <c r="D23" s="266">
        <v>1.2</v>
      </c>
      <c r="E23" s="382">
        <v>1.2</v>
      </c>
      <c r="F23" s="383">
        <v>0</v>
      </c>
      <c r="G23" s="378">
        <v>1.2</v>
      </c>
      <c r="K23" s="134"/>
    </row>
    <row r="24" spans="1:11" ht="18.75" customHeight="1" x14ac:dyDescent="0.2">
      <c r="A24" s="621" t="s">
        <v>109</v>
      </c>
      <c r="B24" s="379"/>
      <c r="C24" s="380">
        <v>6</v>
      </c>
      <c r="D24" s="130">
        <v>0.4</v>
      </c>
      <c r="E24" s="361">
        <f t="shared" ref="E24:E32" si="3">D24</f>
        <v>0.4</v>
      </c>
      <c r="F24" s="362">
        <f t="shared" ref="F24:F32" si="4">D24-E24</f>
        <v>0</v>
      </c>
      <c r="G24" s="381">
        <f t="shared" ref="G24:G32" si="5">D24</f>
        <v>0.4</v>
      </c>
      <c r="K24" s="134"/>
    </row>
    <row r="25" spans="1:11" ht="18.75" customHeight="1" x14ac:dyDescent="0.2">
      <c r="A25" s="622"/>
      <c r="B25" s="359">
        <v>6</v>
      </c>
      <c r="C25" s="360">
        <v>8</v>
      </c>
      <c r="D25" s="144">
        <v>0.45</v>
      </c>
      <c r="E25" s="364">
        <f t="shared" si="3"/>
        <v>0.45</v>
      </c>
      <c r="F25" s="365">
        <f t="shared" si="4"/>
        <v>0</v>
      </c>
      <c r="G25" s="366">
        <f t="shared" si="5"/>
        <v>0.45</v>
      </c>
      <c r="K25" s="134"/>
    </row>
    <row r="26" spans="1:11" ht="18.75" customHeight="1" x14ac:dyDescent="0.2">
      <c r="A26" s="622"/>
      <c r="B26" s="359">
        <v>8</v>
      </c>
      <c r="C26" s="360">
        <v>9</v>
      </c>
      <c r="D26" s="144">
        <v>0.55000000000000004</v>
      </c>
      <c r="E26" s="364">
        <f t="shared" si="3"/>
        <v>0.55000000000000004</v>
      </c>
      <c r="F26" s="365">
        <f t="shared" si="4"/>
        <v>0</v>
      </c>
      <c r="G26" s="366">
        <f t="shared" si="5"/>
        <v>0.55000000000000004</v>
      </c>
      <c r="K26" s="134"/>
    </row>
    <row r="27" spans="1:11" ht="18.75" customHeight="1" x14ac:dyDescent="0.2">
      <c r="A27" s="622"/>
      <c r="B27" s="359">
        <v>9</v>
      </c>
      <c r="C27" s="360">
        <v>10</v>
      </c>
      <c r="D27" s="252">
        <v>0.65</v>
      </c>
      <c r="E27" s="364">
        <f t="shared" si="3"/>
        <v>0.65</v>
      </c>
      <c r="F27" s="365">
        <f t="shared" si="4"/>
        <v>0</v>
      </c>
      <c r="G27" s="366">
        <f t="shared" si="5"/>
        <v>0.65</v>
      </c>
      <c r="K27" s="134"/>
    </row>
    <row r="28" spans="1:11" ht="18.75" customHeight="1" x14ac:dyDescent="0.2">
      <c r="A28" s="622"/>
      <c r="B28" s="368">
        <v>10</v>
      </c>
      <c r="C28" s="369">
        <v>12</v>
      </c>
      <c r="D28" s="144">
        <v>0.75</v>
      </c>
      <c r="E28" s="364">
        <f t="shared" si="3"/>
        <v>0.75</v>
      </c>
      <c r="F28" s="365">
        <f t="shared" si="4"/>
        <v>0</v>
      </c>
      <c r="G28" s="366">
        <f t="shared" si="5"/>
        <v>0.75</v>
      </c>
      <c r="K28" s="134"/>
    </row>
    <row r="29" spans="1:11" ht="18.75" customHeight="1" x14ac:dyDescent="0.2">
      <c r="A29" s="622"/>
      <c r="B29" s="368">
        <v>12</v>
      </c>
      <c r="C29" s="369">
        <v>13</v>
      </c>
      <c r="D29" s="254">
        <v>0.85</v>
      </c>
      <c r="E29" s="364">
        <f t="shared" si="3"/>
        <v>0.85</v>
      </c>
      <c r="F29" s="365">
        <f t="shared" si="4"/>
        <v>0</v>
      </c>
      <c r="G29" s="366">
        <f t="shared" si="5"/>
        <v>0.85</v>
      </c>
      <c r="K29" s="134"/>
    </row>
    <row r="30" spans="1:11" ht="18.75" customHeight="1" x14ac:dyDescent="0.2">
      <c r="A30" s="622"/>
      <c r="B30" s="368">
        <v>13</v>
      </c>
      <c r="C30" s="369">
        <v>15</v>
      </c>
      <c r="D30" s="252">
        <v>0.95</v>
      </c>
      <c r="E30" s="364">
        <f t="shared" si="3"/>
        <v>0.95</v>
      </c>
      <c r="F30" s="365">
        <f t="shared" si="4"/>
        <v>0</v>
      </c>
      <c r="G30" s="366">
        <f t="shared" si="5"/>
        <v>0.95</v>
      </c>
      <c r="K30" s="134"/>
    </row>
    <row r="31" spans="1:11" ht="18.75" customHeight="1" x14ac:dyDescent="0.2">
      <c r="A31" s="622"/>
      <c r="B31" s="368">
        <v>15</v>
      </c>
      <c r="C31" s="369">
        <v>16</v>
      </c>
      <c r="D31" s="252">
        <v>1.05</v>
      </c>
      <c r="E31" s="364">
        <f t="shared" si="3"/>
        <v>1.05</v>
      </c>
      <c r="F31" s="365">
        <f t="shared" si="4"/>
        <v>0</v>
      </c>
      <c r="G31" s="366">
        <f t="shared" si="5"/>
        <v>1.05</v>
      </c>
      <c r="K31" s="134"/>
    </row>
    <row r="32" spans="1:11" ht="18.75" customHeight="1" x14ac:dyDescent="0.2">
      <c r="A32" s="622"/>
      <c r="B32" s="368">
        <v>16</v>
      </c>
      <c r="C32" s="369">
        <v>18</v>
      </c>
      <c r="D32" s="144">
        <v>1.1499999999999999</v>
      </c>
      <c r="E32" s="364">
        <f t="shared" si="3"/>
        <v>1.1499999999999999</v>
      </c>
      <c r="F32" s="387">
        <f t="shared" si="4"/>
        <v>0</v>
      </c>
      <c r="G32" s="388">
        <f t="shared" si="5"/>
        <v>1.1499999999999999</v>
      </c>
      <c r="K32" s="134"/>
    </row>
    <row r="33" spans="1:11" ht="18.75" customHeight="1" thickBot="1" x14ac:dyDescent="0.25">
      <c r="A33" s="623"/>
      <c r="B33" s="374">
        <v>18</v>
      </c>
      <c r="C33" s="375">
        <v>25</v>
      </c>
      <c r="D33" s="266">
        <v>1.2</v>
      </c>
      <c r="E33" s="376">
        <f t="shared" ref="E33:E43" si="6">D33</f>
        <v>1.2</v>
      </c>
      <c r="F33" s="383">
        <f t="shared" ref="F33:F43" si="7">D33-E33</f>
        <v>0</v>
      </c>
      <c r="G33" s="389">
        <f t="shared" ref="G33:G43" si="8">D33</f>
        <v>1.2</v>
      </c>
      <c r="K33" s="134"/>
    </row>
    <row r="34" spans="1:11" ht="18.75" customHeight="1" x14ac:dyDescent="0.2">
      <c r="A34" s="621" t="s">
        <v>202</v>
      </c>
      <c r="B34" s="379"/>
      <c r="C34" s="380">
        <v>6</v>
      </c>
      <c r="D34" s="130">
        <v>0.4</v>
      </c>
      <c r="E34" s="386">
        <f t="shared" si="6"/>
        <v>0.4</v>
      </c>
      <c r="F34" s="365">
        <f t="shared" si="7"/>
        <v>0</v>
      </c>
      <c r="G34" s="363">
        <f t="shared" si="8"/>
        <v>0.4</v>
      </c>
      <c r="K34" s="134"/>
    </row>
    <row r="35" spans="1:11" ht="18.75" customHeight="1" x14ac:dyDescent="0.2">
      <c r="A35" s="622"/>
      <c r="B35" s="359">
        <v>6</v>
      </c>
      <c r="C35" s="360">
        <v>7</v>
      </c>
      <c r="D35" s="144">
        <v>0.45</v>
      </c>
      <c r="E35" s="364">
        <f t="shared" si="6"/>
        <v>0.45</v>
      </c>
      <c r="F35" s="365">
        <f t="shared" si="7"/>
        <v>0</v>
      </c>
      <c r="G35" s="366">
        <f t="shared" si="8"/>
        <v>0.45</v>
      </c>
      <c r="K35" s="134"/>
    </row>
    <row r="36" spans="1:11" ht="18.75" customHeight="1" x14ac:dyDescent="0.2">
      <c r="A36" s="622"/>
      <c r="B36" s="359">
        <v>7</v>
      </c>
      <c r="C36" s="360">
        <v>9</v>
      </c>
      <c r="D36" s="144">
        <v>0.55000000000000004</v>
      </c>
      <c r="E36" s="364">
        <f t="shared" si="6"/>
        <v>0.55000000000000004</v>
      </c>
      <c r="F36" s="365">
        <f t="shared" si="7"/>
        <v>0</v>
      </c>
      <c r="G36" s="366">
        <f t="shared" si="8"/>
        <v>0.55000000000000004</v>
      </c>
      <c r="K36" s="134"/>
    </row>
    <row r="37" spans="1:11" ht="18.75" customHeight="1" x14ac:dyDescent="0.2">
      <c r="A37" s="622"/>
      <c r="B37" s="359">
        <v>9</v>
      </c>
      <c r="C37" s="360">
        <v>10</v>
      </c>
      <c r="D37" s="252">
        <v>0.65</v>
      </c>
      <c r="E37" s="364">
        <f t="shared" si="6"/>
        <v>0.65</v>
      </c>
      <c r="F37" s="365">
        <f t="shared" si="7"/>
        <v>0</v>
      </c>
      <c r="G37" s="366">
        <f t="shared" si="8"/>
        <v>0.65</v>
      </c>
      <c r="K37" s="134"/>
    </row>
    <row r="38" spans="1:11" ht="18.75" customHeight="1" x14ac:dyDescent="0.2">
      <c r="A38" s="622"/>
      <c r="B38" s="368">
        <v>10</v>
      </c>
      <c r="C38" s="369">
        <v>12</v>
      </c>
      <c r="D38" s="144">
        <v>0.75</v>
      </c>
      <c r="E38" s="364">
        <f t="shared" si="6"/>
        <v>0.75</v>
      </c>
      <c r="F38" s="365">
        <f t="shared" si="7"/>
        <v>0</v>
      </c>
      <c r="G38" s="366">
        <f t="shared" si="8"/>
        <v>0.75</v>
      </c>
      <c r="K38" s="134"/>
    </row>
    <row r="39" spans="1:11" ht="18.75" customHeight="1" x14ac:dyDescent="0.2">
      <c r="A39" s="622"/>
      <c r="B39" s="368">
        <v>12</v>
      </c>
      <c r="C39" s="369">
        <v>13</v>
      </c>
      <c r="D39" s="254">
        <v>0.85</v>
      </c>
      <c r="E39" s="364">
        <f t="shared" si="6"/>
        <v>0.85</v>
      </c>
      <c r="F39" s="365">
        <f t="shared" si="7"/>
        <v>0</v>
      </c>
      <c r="G39" s="366">
        <f t="shared" si="8"/>
        <v>0.85</v>
      </c>
      <c r="K39" s="134"/>
    </row>
    <row r="40" spans="1:11" ht="18.75" customHeight="1" x14ac:dyDescent="0.2">
      <c r="A40" s="622"/>
      <c r="B40" s="368">
        <v>13</v>
      </c>
      <c r="C40" s="369">
        <v>15</v>
      </c>
      <c r="D40" s="252">
        <v>0.95</v>
      </c>
      <c r="E40" s="364">
        <f t="shared" si="6"/>
        <v>0.95</v>
      </c>
      <c r="F40" s="365">
        <f t="shared" si="7"/>
        <v>0</v>
      </c>
      <c r="G40" s="366">
        <f t="shared" si="8"/>
        <v>0.95</v>
      </c>
      <c r="K40" s="134"/>
    </row>
    <row r="41" spans="1:11" ht="18.75" customHeight="1" x14ac:dyDescent="0.2">
      <c r="A41" s="622"/>
      <c r="B41" s="368">
        <v>15</v>
      </c>
      <c r="C41" s="369">
        <v>16</v>
      </c>
      <c r="D41" s="252">
        <v>1.05</v>
      </c>
      <c r="E41" s="364">
        <f t="shared" si="6"/>
        <v>1.05</v>
      </c>
      <c r="F41" s="365">
        <f t="shared" si="7"/>
        <v>0</v>
      </c>
      <c r="G41" s="366">
        <f t="shared" si="8"/>
        <v>1.05</v>
      </c>
      <c r="K41" s="134"/>
    </row>
    <row r="42" spans="1:11" ht="18.75" customHeight="1" x14ac:dyDescent="0.2">
      <c r="A42" s="622"/>
      <c r="B42" s="368">
        <v>16</v>
      </c>
      <c r="C42" s="369">
        <v>18</v>
      </c>
      <c r="D42" s="144">
        <v>1.1499999999999999</v>
      </c>
      <c r="E42" s="364">
        <f t="shared" si="6"/>
        <v>1.1499999999999999</v>
      </c>
      <c r="F42" s="365">
        <f t="shared" si="7"/>
        <v>0</v>
      </c>
      <c r="G42" s="366">
        <f t="shared" si="8"/>
        <v>1.1499999999999999</v>
      </c>
      <c r="K42" s="134"/>
    </row>
    <row r="43" spans="1:11" ht="18.75" customHeight="1" thickBot="1" x14ac:dyDescent="0.25">
      <c r="A43" s="623"/>
      <c r="B43" s="374">
        <v>18</v>
      </c>
      <c r="C43" s="375">
        <v>25</v>
      </c>
      <c r="D43" s="266">
        <v>1.2</v>
      </c>
      <c r="E43" s="382">
        <f t="shared" si="6"/>
        <v>1.2</v>
      </c>
      <c r="F43" s="383">
        <f t="shared" si="7"/>
        <v>0</v>
      </c>
      <c r="G43" s="378">
        <f t="shared" si="8"/>
        <v>1.2</v>
      </c>
      <c r="K43" s="134"/>
    </row>
    <row r="44" spans="1:11" ht="12" customHeight="1" x14ac:dyDescent="0.2">
      <c r="F44" s="390"/>
      <c r="G44" s="390"/>
      <c r="K44" s="134"/>
    </row>
    <row r="45" spans="1:11" ht="22.5" customHeight="1" x14ac:dyDescent="0.2">
      <c r="A45" s="384" t="s">
        <v>51</v>
      </c>
      <c r="K45" s="134"/>
    </row>
    <row r="46" spans="1:11" ht="18.75" customHeight="1" x14ac:dyDescent="0.2">
      <c r="A46" s="385" t="s">
        <v>222</v>
      </c>
      <c r="K46" s="134"/>
    </row>
    <row r="47" spans="1:11" ht="18.75" customHeight="1" x14ac:dyDescent="0.2">
      <c r="A47" t="s">
        <v>143</v>
      </c>
      <c r="K47" s="134"/>
    </row>
    <row r="48" spans="1:11" ht="18.75" customHeight="1" x14ac:dyDescent="0.2">
      <c r="A48" t="s">
        <v>53</v>
      </c>
      <c r="K48" s="134"/>
    </row>
    <row r="49" spans="1:11" x14ac:dyDescent="0.2">
      <c r="K49" s="134"/>
    </row>
    <row r="50" spans="1:11" x14ac:dyDescent="0.2">
      <c r="K50" s="134"/>
    </row>
    <row r="51" spans="1:11" x14ac:dyDescent="0.2">
      <c r="K51" s="134"/>
    </row>
    <row r="52" spans="1:11" x14ac:dyDescent="0.2">
      <c r="K52" s="134"/>
    </row>
    <row r="53" spans="1:11" x14ac:dyDescent="0.2">
      <c r="K53" s="134"/>
    </row>
    <row r="54" spans="1:11" x14ac:dyDescent="0.2">
      <c r="K54" s="134"/>
    </row>
    <row r="55" spans="1:11" x14ac:dyDescent="0.2">
      <c r="K55" s="134"/>
    </row>
    <row r="56" spans="1:11" x14ac:dyDescent="0.2">
      <c r="K56" s="134"/>
    </row>
    <row r="57" spans="1:11" x14ac:dyDescent="0.2">
      <c r="K57" s="134"/>
    </row>
    <row r="58" spans="1:11" s="276" customFormat="1" x14ac:dyDescent="0.2">
      <c r="A58" s="99"/>
      <c r="B58" s="100"/>
      <c r="C58" s="99"/>
      <c r="D58" s="99"/>
      <c r="E58" s="101"/>
      <c r="F58" s="102"/>
      <c r="G58" s="102"/>
      <c r="H58" s="103"/>
      <c r="I58" s="103"/>
      <c r="J58" s="102"/>
      <c r="K58" s="331"/>
    </row>
    <row r="59" spans="1:11" s="276" customFormat="1" ht="22.5" customHeight="1" x14ac:dyDescent="0.2">
      <c r="A59" s="99"/>
      <c r="B59" s="100"/>
      <c r="C59" s="99"/>
      <c r="D59" s="99"/>
      <c r="E59" s="101"/>
      <c r="F59" s="102"/>
      <c r="G59" s="102"/>
      <c r="H59" s="103"/>
      <c r="I59" s="103"/>
      <c r="J59" s="102"/>
      <c r="K59" s="326"/>
    </row>
    <row r="60" spans="1:11" s="276" customFormat="1" ht="13.5" customHeight="1" x14ac:dyDescent="0.2">
      <c r="A60" s="99"/>
      <c r="B60" s="100"/>
      <c r="C60" s="99"/>
      <c r="D60" s="99"/>
      <c r="E60" s="101"/>
      <c r="F60" s="102"/>
      <c r="G60" s="102"/>
      <c r="H60" s="103"/>
      <c r="I60" s="103"/>
      <c r="J60" s="102"/>
      <c r="K60" s="326"/>
    </row>
    <row r="61" spans="1:11" ht="12" customHeight="1" x14ac:dyDescent="0.2"/>
    <row r="62" spans="1:11" ht="14.25" customHeight="1" x14ac:dyDescent="0.2"/>
    <row r="63" spans="1:11" ht="4.5" customHeight="1" x14ac:dyDescent="0.2">
      <c r="K63" s="183"/>
    </row>
    <row r="64" spans="1:11" ht="14" x14ac:dyDescent="0.2">
      <c r="K64" s="183"/>
    </row>
    <row r="65" spans="11:11" ht="14" x14ac:dyDescent="0.2">
      <c r="K65" s="332"/>
    </row>
  </sheetData>
  <mergeCells count="10">
    <mergeCell ref="A6:A14"/>
    <mergeCell ref="A15:A23"/>
    <mergeCell ref="A24:A33"/>
    <mergeCell ref="A34:A43"/>
    <mergeCell ref="A1:H2"/>
    <mergeCell ref="A4:A5"/>
    <mergeCell ref="B4:C5"/>
    <mergeCell ref="D4:D5"/>
    <mergeCell ref="E4:F4"/>
    <mergeCell ref="G4:G5"/>
  </mergeCells>
  <phoneticPr fontId="36"/>
  <pageMargins left="0.73" right="0.19" top="0.57999999999999996" bottom="0.53" header="0.2" footer="0.2"/>
  <pageSetup paperSize="9"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K49"/>
  <sheetViews>
    <sheetView view="pageBreakPreview" topLeftCell="A26" zoomScaleNormal="100" zoomScaleSheetLayoutView="100" workbookViewId="0">
      <selection sqref="A1:H2"/>
    </sheetView>
  </sheetViews>
  <sheetFormatPr defaultColWidth="9.09765625" defaultRowHeight="12" x14ac:dyDescent="0.2"/>
  <cols>
    <col min="1" max="1" width="14.296875" style="99" customWidth="1"/>
    <col min="2" max="2" width="14.296875" style="100" customWidth="1"/>
    <col min="3" max="4" width="14.296875" style="99" customWidth="1"/>
    <col min="5" max="5" width="17.09765625" style="101" customWidth="1"/>
    <col min="6" max="7" width="17.09765625" style="102" customWidth="1"/>
    <col min="8" max="8" width="10.09765625" style="103" customWidth="1"/>
    <col min="9" max="9" width="11.69921875" style="103" customWidth="1"/>
    <col min="10" max="10" width="11.69921875" style="102" customWidth="1"/>
    <col min="11" max="11" width="2.69921875" style="100" customWidth="1"/>
    <col min="12" max="12" width="2.69921875" style="100" bestFit="1" customWidth="1"/>
    <col min="13" max="13" width="5.69921875" style="100" customWidth="1"/>
    <col min="14" max="14" width="5.69921875" style="100" bestFit="1" customWidth="1"/>
    <col min="15" max="15" width="2.69921875" style="100" bestFit="1" customWidth="1"/>
    <col min="16" max="16" width="5.69921875" style="100" customWidth="1"/>
    <col min="17" max="17" width="9.09765625" style="100" bestFit="1"/>
    <col min="18" max="16384" width="9.09765625" style="100"/>
  </cols>
  <sheetData>
    <row r="1" spans="1:11" ht="24" customHeight="1" x14ac:dyDescent="0.2">
      <c r="A1" s="549" t="s">
        <v>256</v>
      </c>
      <c r="B1" s="549"/>
      <c r="C1" s="549"/>
      <c r="D1" s="549"/>
      <c r="E1" s="549"/>
      <c r="F1" s="549"/>
      <c r="G1" s="549"/>
      <c r="H1" s="549"/>
      <c r="I1" s="354"/>
      <c r="J1" s="354"/>
      <c r="K1" s="106"/>
    </row>
    <row r="2" spans="1:11" ht="15" customHeight="1" x14ac:dyDescent="0.2">
      <c r="A2" s="549"/>
      <c r="B2" s="549"/>
      <c r="C2" s="549"/>
      <c r="D2" s="549"/>
      <c r="E2" s="549"/>
      <c r="F2" s="549"/>
      <c r="G2" s="549"/>
      <c r="H2" s="549"/>
      <c r="I2" s="354"/>
      <c r="J2" s="354"/>
      <c r="K2" s="106"/>
    </row>
    <row r="3" spans="1:11" ht="15" customHeight="1" thickBot="1" x14ac:dyDescent="0.25">
      <c r="A3" s="105"/>
      <c r="B3" s="105"/>
      <c r="C3" s="105"/>
      <c r="D3" s="105"/>
      <c r="E3" s="105"/>
      <c r="F3" s="105"/>
      <c r="G3" s="355" t="s">
        <v>265</v>
      </c>
      <c r="H3" s="105"/>
      <c r="I3" s="354"/>
      <c r="J3" s="354"/>
      <c r="K3" s="106"/>
    </row>
    <row r="4" spans="1:11" ht="18.75" customHeight="1" x14ac:dyDescent="0.2">
      <c r="A4" s="624" t="s">
        <v>230</v>
      </c>
      <c r="B4" s="626" t="s">
        <v>281</v>
      </c>
      <c r="C4" s="627"/>
      <c r="D4" s="630" t="s">
        <v>102</v>
      </c>
      <c r="E4" s="632" t="s">
        <v>3</v>
      </c>
      <c r="F4" s="633"/>
      <c r="G4" s="634" t="s">
        <v>44</v>
      </c>
      <c r="H4" s="356"/>
      <c r="I4" s="356"/>
      <c r="J4" s="356"/>
      <c r="K4" s="106"/>
    </row>
    <row r="5" spans="1:11" ht="18.75" customHeight="1" thickBot="1" x14ac:dyDescent="0.25">
      <c r="A5" s="625"/>
      <c r="B5" s="628"/>
      <c r="C5" s="629"/>
      <c r="D5" s="631"/>
      <c r="E5" s="357" t="s">
        <v>45</v>
      </c>
      <c r="F5" s="358" t="s">
        <v>234</v>
      </c>
      <c r="G5" s="635"/>
      <c r="H5" s="237"/>
      <c r="I5" s="324"/>
      <c r="J5" s="325"/>
      <c r="K5" s="106"/>
    </row>
    <row r="6" spans="1:11" ht="18.75" customHeight="1" x14ac:dyDescent="0.2">
      <c r="A6" s="621" t="s">
        <v>86</v>
      </c>
      <c r="B6" s="379"/>
      <c r="C6" s="380">
        <v>7</v>
      </c>
      <c r="D6" s="130">
        <v>0.35</v>
      </c>
      <c r="E6" s="361">
        <f t="shared" ref="E6:E15" si="0">D6</f>
        <v>0.35</v>
      </c>
      <c r="F6" s="362">
        <f t="shared" ref="F6:F15" si="1">D6-E6</f>
        <v>0</v>
      </c>
      <c r="G6" s="381">
        <f t="shared" ref="G6:G15" si="2">D6</f>
        <v>0.35</v>
      </c>
      <c r="K6" s="134"/>
    </row>
    <row r="7" spans="1:11" ht="18.75" customHeight="1" x14ac:dyDescent="0.2">
      <c r="A7" s="622"/>
      <c r="B7" s="359">
        <v>7</v>
      </c>
      <c r="C7" s="360">
        <v>8</v>
      </c>
      <c r="D7" s="144">
        <v>0.45</v>
      </c>
      <c r="E7" s="364">
        <f t="shared" si="0"/>
        <v>0.45</v>
      </c>
      <c r="F7" s="365">
        <f t="shared" si="1"/>
        <v>0</v>
      </c>
      <c r="G7" s="366">
        <f t="shared" si="2"/>
        <v>0.45</v>
      </c>
      <c r="K7" s="134"/>
    </row>
    <row r="8" spans="1:11" ht="18.75" customHeight="1" x14ac:dyDescent="0.2">
      <c r="A8" s="622"/>
      <c r="B8" s="359">
        <v>8</v>
      </c>
      <c r="C8" s="360">
        <v>10</v>
      </c>
      <c r="D8" s="144">
        <v>0.55000000000000004</v>
      </c>
      <c r="E8" s="364">
        <f t="shared" si="0"/>
        <v>0.55000000000000004</v>
      </c>
      <c r="F8" s="365">
        <f t="shared" si="1"/>
        <v>0</v>
      </c>
      <c r="G8" s="366">
        <f t="shared" si="2"/>
        <v>0.55000000000000004</v>
      </c>
      <c r="K8" s="134"/>
    </row>
    <row r="9" spans="1:11" ht="18.75" customHeight="1" x14ac:dyDescent="0.2">
      <c r="A9" s="622"/>
      <c r="B9" s="359">
        <v>10</v>
      </c>
      <c r="C9" s="360">
        <v>11</v>
      </c>
      <c r="D9" s="252">
        <v>0.65</v>
      </c>
      <c r="E9" s="364">
        <f t="shared" si="0"/>
        <v>0.65</v>
      </c>
      <c r="F9" s="365">
        <f t="shared" si="1"/>
        <v>0</v>
      </c>
      <c r="G9" s="366">
        <f t="shared" si="2"/>
        <v>0.65</v>
      </c>
      <c r="K9" s="134"/>
    </row>
    <row r="10" spans="1:11" ht="18.75" customHeight="1" x14ac:dyDescent="0.2">
      <c r="A10" s="622"/>
      <c r="B10" s="368">
        <v>11</v>
      </c>
      <c r="C10" s="369">
        <v>13</v>
      </c>
      <c r="D10" s="144">
        <v>0.75</v>
      </c>
      <c r="E10" s="364">
        <f t="shared" si="0"/>
        <v>0.75</v>
      </c>
      <c r="F10" s="365">
        <f t="shared" si="1"/>
        <v>0</v>
      </c>
      <c r="G10" s="366">
        <f t="shared" si="2"/>
        <v>0.75</v>
      </c>
      <c r="K10" s="134"/>
    </row>
    <row r="11" spans="1:11" ht="18.75" customHeight="1" x14ac:dyDescent="0.2">
      <c r="A11" s="622"/>
      <c r="B11" s="368">
        <v>13</v>
      </c>
      <c r="C11" s="369">
        <v>14</v>
      </c>
      <c r="D11" s="254">
        <v>0.85</v>
      </c>
      <c r="E11" s="364">
        <f t="shared" si="0"/>
        <v>0.85</v>
      </c>
      <c r="F11" s="365">
        <f t="shared" si="1"/>
        <v>0</v>
      </c>
      <c r="G11" s="366">
        <f t="shared" si="2"/>
        <v>0.85</v>
      </c>
      <c r="K11" s="134"/>
    </row>
    <row r="12" spans="1:11" ht="18.75" customHeight="1" x14ac:dyDescent="0.2">
      <c r="A12" s="622"/>
      <c r="B12" s="368">
        <v>14</v>
      </c>
      <c r="C12" s="369">
        <v>15</v>
      </c>
      <c r="D12" s="252">
        <v>0.95</v>
      </c>
      <c r="E12" s="364">
        <f t="shared" si="0"/>
        <v>0.95</v>
      </c>
      <c r="F12" s="365">
        <f t="shared" si="1"/>
        <v>0</v>
      </c>
      <c r="G12" s="366">
        <f t="shared" si="2"/>
        <v>0.95</v>
      </c>
      <c r="K12" s="134"/>
    </row>
    <row r="13" spans="1:11" ht="18.75" customHeight="1" x14ac:dyDescent="0.2">
      <c r="A13" s="622"/>
      <c r="B13" s="368">
        <v>15</v>
      </c>
      <c r="C13" s="369">
        <v>17</v>
      </c>
      <c r="D13" s="252">
        <v>1.05</v>
      </c>
      <c r="E13" s="364">
        <f t="shared" si="0"/>
        <v>1.05</v>
      </c>
      <c r="F13" s="365">
        <f t="shared" si="1"/>
        <v>0</v>
      </c>
      <c r="G13" s="366">
        <f t="shared" si="2"/>
        <v>1.05</v>
      </c>
      <c r="K13" s="134"/>
    </row>
    <row r="14" spans="1:11" ht="18.75" customHeight="1" thickBot="1" x14ac:dyDescent="0.25">
      <c r="A14" s="623"/>
      <c r="B14" s="374">
        <v>17</v>
      </c>
      <c r="C14" s="375">
        <v>25</v>
      </c>
      <c r="D14" s="163">
        <v>1.1000000000000001</v>
      </c>
      <c r="E14" s="382">
        <f t="shared" si="0"/>
        <v>1.1000000000000001</v>
      </c>
      <c r="F14" s="383">
        <f t="shared" si="1"/>
        <v>0</v>
      </c>
      <c r="G14" s="378">
        <f t="shared" si="2"/>
        <v>1.1000000000000001</v>
      </c>
      <c r="K14" s="134"/>
    </row>
    <row r="15" spans="1:11" ht="18.75" customHeight="1" x14ac:dyDescent="0.2">
      <c r="A15" s="621" t="s">
        <v>94</v>
      </c>
      <c r="B15" s="379"/>
      <c r="C15" s="380">
        <v>6</v>
      </c>
      <c r="D15" s="130">
        <v>0.4</v>
      </c>
      <c r="E15" s="361">
        <f t="shared" si="0"/>
        <v>0.4</v>
      </c>
      <c r="F15" s="362">
        <f t="shared" si="1"/>
        <v>0</v>
      </c>
      <c r="G15" s="381">
        <f t="shared" si="2"/>
        <v>0.4</v>
      </c>
      <c r="K15" s="134"/>
    </row>
    <row r="16" spans="1:11" ht="18.75" customHeight="1" x14ac:dyDescent="0.2">
      <c r="A16" s="622"/>
      <c r="B16" s="359">
        <v>6</v>
      </c>
      <c r="C16" s="360">
        <v>7</v>
      </c>
      <c r="D16" s="144">
        <v>0.45</v>
      </c>
      <c r="E16" s="364">
        <f t="shared" ref="E16:E25" si="3">D16</f>
        <v>0.45</v>
      </c>
      <c r="F16" s="365">
        <f t="shared" ref="F16:F25" si="4">D16-E16</f>
        <v>0</v>
      </c>
      <c r="G16" s="366">
        <f t="shared" ref="G16:G25" si="5">D16</f>
        <v>0.45</v>
      </c>
      <c r="K16" s="134"/>
    </row>
    <row r="17" spans="1:11" ht="18.75" customHeight="1" x14ac:dyDescent="0.2">
      <c r="A17" s="622"/>
      <c r="B17" s="359">
        <v>7</v>
      </c>
      <c r="C17" s="360">
        <v>9</v>
      </c>
      <c r="D17" s="144">
        <v>0.55000000000000004</v>
      </c>
      <c r="E17" s="364">
        <f t="shared" si="3"/>
        <v>0.55000000000000004</v>
      </c>
      <c r="F17" s="365">
        <f t="shared" si="4"/>
        <v>0</v>
      </c>
      <c r="G17" s="366">
        <f t="shared" si="5"/>
        <v>0.55000000000000004</v>
      </c>
      <c r="K17" s="134"/>
    </row>
    <row r="18" spans="1:11" ht="18.75" customHeight="1" x14ac:dyDescent="0.2">
      <c r="A18" s="622"/>
      <c r="B18" s="359">
        <v>9</v>
      </c>
      <c r="C18" s="360">
        <v>10</v>
      </c>
      <c r="D18" s="252">
        <v>0.65</v>
      </c>
      <c r="E18" s="364">
        <f t="shared" si="3"/>
        <v>0.65</v>
      </c>
      <c r="F18" s="365">
        <f t="shared" si="4"/>
        <v>0</v>
      </c>
      <c r="G18" s="366">
        <f t="shared" si="5"/>
        <v>0.65</v>
      </c>
      <c r="K18" s="134"/>
    </row>
    <row r="19" spans="1:11" ht="18.75" customHeight="1" x14ac:dyDescent="0.2">
      <c r="A19" s="622"/>
      <c r="B19" s="368">
        <v>10</v>
      </c>
      <c r="C19" s="369">
        <v>11</v>
      </c>
      <c r="D19" s="144">
        <v>0.75</v>
      </c>
      <c r="E19" s="364">
        <f t="shared" si="3"/>
        <v>0.75</v>
      </c>
      <c r="F19" s="365">
        <f t="shared" si="4"/>
        <v>0</v>
      </c>
      <c r="G19" s="366">
        <f t="shared" si="5"/>
        <v>0.75</v>
      </c>
      <c r="K19" s="134"/>
    </row>
    <row r="20" spans="1:11" s="276" customFormat="1" ht="18.75" customHeight="1" x14ac:dyDescent="0.2">
      <c r="A20" s="622"/>
      <c r="B20" s="368">
        <v>11</v>
      </c>
      <c r="C20" s="369">
        <v>13</v>
      </c>
      <c r="D20" s="254">
        <v>0.85</v>
      </c>
      <c r="E20" s="364">
        <f t="shared" si="3"/>
        <v>0.85</v>
      </c>
      <c r="F20" s="365">
        <f t="shared" si="4"/>
        <v>0</v>
      </c>
      <c r="G20" s="366">
        <f t="shared" si="5"/>
        <v>0.85</v>
      </c>
      <c r="H20" s="103"/>
      <c r="I20" s="103"/>
      <c r="J20" s="102"/>
      <c r="K20" s="331"/>
    </row>
    <row r="21" spans="1:11" s="276" customFormat="1" ht="18.75" customHeight="1" x14ac:dyDescent="0.2">
      <c r="A21" s="622"/>
      <c r="B21" s="368">
        <v>13</v>
      </c>
      <c r="C21" s="369">
        <v>14</v>
      </c>
      <c r="D21" s="252">
        <v>0.95</v>
      </c>
      <c r="E21" s="364">
        <f t="shared" si="3"/>
        <v>0.95</v>
      </c>
      <c r="F21" s="365">
        <f t="shared" si="4"/>
        <v>0</v>
      </c>
      <c r="G21" s="366">
        <f t="shared" si="5"/>
        <v>0.95</v>
      </c>
      <c r="H21" s="103"/>
      <c r="I21" s="103"/>
      <c r="J21" s="102"/>
      <c r="K21" s="326"/>
    </row>
    <row r="22" spans="1:11" s="276" customFormat="1" ht="18.75" customHeight="1" x14ac:dyDescent="0.2">
      <c r="A22" s="622"/>
      <c r="B22" s="368">
        <v>14</v>
      </c>
      <c r="C22" s="369">
        <v>15</v>
      </c>
      <c r="D22" s="252">
        <v>1.05</v>
      </c>
      <c r="E22" s="364">
        <f t="shared" si="3"/>
        <v>1.05</v>
      </c>
      <c r="F22" s="365">
        <f t="shared" si="4"/>
        <v>0</v>
      </c>
      <c r="G22" s="366">
        <f t="shared" si="5"/>
        <v>1.05</v>
      </c>
      <c r="H22" s="103"/>
      <c r="I22" s="103"/>
      <c r="J22" s="102"/>
      <c r="K22" s="326"/>
    </row>
    <row r="23" spans="1:11" ht="18.75" customHeight="1" x14ac:dyDescent="0.2">
      <c r="A23" s="622"/>
      <c r="B23" s="368">
        <v>15</v>
      </c>
      <c r="C23" s="369">
        <v>17</v>
      </c>
      <c r="D23" s="252">
        <v>1.1499999999999999</v>
      </c>
      <c r="E23" s="364">
        <f t="shared" si="3"/>
        <v>1.1499999999999999</v>
      </c>
      <c r="F23" s="365">
        <f t="shared" si="4"/>
        <v>0</v>
      </c>
      <c r="G23" s="366">
        <f t="shared" si="5"/>
        <v>1.1499999999999999</v>
      </c>
    </row>
    <row r="24" spans="1:11" ht="18.75" customHeight="1" x14ac:dyDescent="0.2">
      <c r="A24" s="622"/>
      <c r="B24" s="368">
        <v>17</v>
      </c>
      <c r="C24" s="369">
        <v>18</v>
      </c>
      <c r="D24" s="252">
        <v>1.25</v>
      </c>
      <c r="E24" s="364">
        <f t="shared" si="3"/>
        <v>1.25</v>
      </c>
      <c r="F24" s="365">
        <f t="shared" si="4"/>
        <v>0</v>
      </c>
      <c r="G24" s="366">
        <f t="shared" si="5"/>
        <v>1.25</v>
      </c>
    </row>
    <row r="25" spans="1:11" ht="18.75" customHeight="1" thickBot="1" x14ac:dyDescent="0.25">
      <c r="A25" s="623"/>
      <c r="B25" s="374">
        <v>18</v>
      </c>
      <c r="C25" s="375">
        <v>25</v>
      </c>
      <c r="D25" s="163">
        <v>1.3</v>
      </c>
      <c r="E25" s="382">
        <f t="shared" si="3"/>
        <v>1.3</v>
      </c>
      <c r="F25" s="383">
        <f t="shared" si="4"/>
        <v>0</v>
      </c>
      <c r="G25" s="378">
        <f t="shared" si="5"/>
        <v>1.3</v>
      </c>
      <c r="K25" s="183"/>
    </row>
    <row r="26" spans="1:11" ht="18.75" customHeight="1" x14ac:dyDescent="0.2">
      <c r="A26" s="621" t="s">
        <v>85</v>
      </c>
      <c r="B26" s="379"/>
      <c r="C26" s="380">
        <v>7</v>
      </c>
      <c r="D26" s="130">
        <v>0.35</v>
      </c>
      <c r="E26" s="361">
        <f t="shared" ref="E26:E32" si="6">D26</f>
        <v>0.35</v>
      </c>
      <c r="F26" s="362">
        <f t="shared" ref="F26:F32" si="7">D26-E26</f>
        <v>0</v>
      </c>
      <c r="G26" s="381">
        <f t="shared" ref="G26:G32" si="8">D26</f>
        <v>0.35</v>
      </c>
      <c r="K26" s="183"/>
    </row>
    <row r="27" spans="1:11" ht="18.75" customHeight="1" x14ac:dyDescent="0.2">
      <c r="A27" s="622"/>
      <c r="B27" s="359">
        <v>7</v>
      </c>
      <c r="C27" s="360">
        <v>8</v>
      </c>
      <c r="D27" s="144">
        <v>0.45</v>
      </c>
      <c r="E27" s="364">
        <f t="shared" si="6"/>
        <v>0.45</v>
      </c>
      <c r="F27" s="365">
        <f t="shared" si="7"/>
        <v>0</v>
      </c>
      <c r="G27" s="366">
        <f t="shared" si="8"/>
        <v>0.45</v>
      </c>
      <c r="K27" s="332"/>
    </row>
    <row r="28" spans="1:11" ht="18.75" customHeight="1" x14ac:dyDescent="0.2">
      <c r="A28" s="622"/>
      <c r="B28" s="359">
        <v>8</v>
      </c>
      <c r="C28" s="360">
        <v>9</v>
      </c>
      <c r="D28" s="144">
        <v>0.55000000000000004</v>
      </c>
      <c r="E28" s="364">
        <f t="shared" si="6"/>
        <v>0.55000000000000004</v>
      </c>
      <c r="F28" s="365">
        <f t="shared" si="7"/>
        <v>0</v>
      </c>
      <c r="G28" s="366">
        <f t="shared" si="8"/>
        <v>0.55000000000000004</v>
      </c>
    </row>
    <row r="29" spans="1:11" ht="18.75" customHeight="1" x14ac:dyDescent="0.2">
      <c r="A29" s="622"/>
      <c r="B29" s="359">
        <v>9</v>
      </c>
      <c r="C29" s="360">
        <v>11</v>
      </c>
      <c r="D29" s="252">
        <v>0.65</v>
      </c>
      <c r="E29" s="364">
        <f t="shared" si="6"/>
        <v>0.65</v>
      </c>
      <c r="F29" s="365">
        <f t="shared" si="7"/>
        <v>0</v>
      </c>
      <c r="G29" s="366">
        <f t="shared" si="8"/>
        <v>0.65</v>
      </c>
    </row>
    <row r="30" spans="1:11" ht="18.75" customHeight="1" x14ac:dyDescent="0.2">
      <c r="A30" s="622"/>
      <c r="B30" s="368">
        <v>11</v>
      </c>
      <c r="C30" s="369">
        <v>12</v>
      </c>
      <c r="D30" s="144">
        <v>0.75</v>
      </c>
      <c r="E30" s="364">
        <f t="shared" si="6"/>
        <v>0.75</v>
      </c>
      <c r="F30" s="365">
        <f t="shared" si="7"/>
        <v>0</v>
      </c>
      <c r="G30" s="366">
        <f t="shared" si="8"/>
        <v>0.75</v>
      </c>
    </row>
    <row r="31" spans="1:11" ht="18.75" customHeight="1" x14ac:dyDescent="0.2">
      <c r="A31" s="622"/>
      <c r="B31" s="368">
        <v>12</v>
      </c>
      <c r="C31" s="369">
        <v>13</v>
      </c>
      <c r="D31" s="254">
        <v>0.85</v>
      </c>
      <c r="E31" s="364">
        <f t="shared" si="6"/>
        <v>0.85</v>
      </c>
      <c r="F31" s="365">
        <f t="shared" si="7"/>
        <v>0</v>
      </c>
      <c r="G31" s="366">
        <f t="shared" si="8"/>
        <v>0.85</v>
      </c>
    </row>
    <row r="32" spans="1:11" ht="18.75" customHeight="1" x14ac:dyDescent="0.2">
      <c r="A32" s="622"/>
      <c r="B32" s="368">
        <v>13</v>
      </c>
      <c r="C32" s="369">
        <v>15</v>
      </c>
      <c r="D32" s="252">
        <v>0.95</v>
      </c>
      <c r="E32" s="364">
        <f t="shared" si="6"/>
        <v>0.95</v>
      </c>
      <c r="F32" s="365">
        <f t="shared" si="7"/>
        <v>0</v>
      </c>
      <c r="G32" s="366">
        <f t="shared" si="8"/>
        <v>0.95</v>
      </c>
    </row>
    <row r="33" spans="1:7" ht="18.75" customHeight="1" x14ac:dyDescent="0.2">
      <c r="A33" s="622"/>
      <c r="B33" s="368">
        <v>15</v>
      </c>
      <c r="C33" s="369">
        <v>16</v>
      </c>
      <c r="D33" s="252">
        <v>1.05</v>
      </c>
      <c r="E33" s="364">
        <f t="shared" ref="E33:E44" si="9">D33</f>
        <v>1.05</v>
      </c>
      <c r="F33" s="365">
        <f t="shared" ref="F33:F44" si="10">D33-E33</f>
        <v>0</v>
      </c>
      <c r="G33" s="366">
        <f t="shared" ref="G33:G44" si="11">D33</f>
        <v>1.05</v>
      </c>
    </row>
    <row r="34" spans="1:7" ht="18.75" customHeight="1" x14ac:dyDescent="0.2">
      <c r="A34" s="622"/>
      <c r="B34" s="368">
        <v>16</v>
      </c>
      <c r="C34" s="369">
        <v>17</v>
      </c>
      <c r="D34" s="252">
        <v>1.1499999999999999</v>
      </c>
      <c r="E34" s="364">
        <f t="shared" si="9"/>
        <v>1.1499999999999999</v>
      </c>
      <c r="F34" s="365">
        <f t="shared" si="10"/>
        <v>0</v>
      </c>
      <c r="G34" s="366">
        <f t="shared" si="11"/>
        <v>1.1499999999999999</v>
      </c>
    </row>
    <row r="35" spans="1:7" ht="18.75" customHeight="1" thickBot="1" x14ac:dyDescent="0.25">
      <c r="A35" s="623"/>
      <c r="B35" s="374">
        <v>17</v>
      </c>
      <c r="C35" s="375">
        <v>25</v>
      </c>
      <c r="D35" s="163">
        <v>1.2</v>
      </c>
      <c r="E35" s="382">
        <f t="shared" si="9"/>
        <v>1.2</v>
      </c>
      <c r="F35" s="383">
        <f t="shared" si="10"/>
        <v>0</v>
      </c>
      <c r="G35" s="378">
        <f t="shared" si="11"/>
        <v>1.2</v>
      </c>
    </row>
    <row r="36" spans="1:7" ht="18.75" customHeight="1" x14ac:dyDescent="0.2">
      <c r="A36" s="621" t="s">
        <v>4</v>
      </c>
      <c r="B36" s="379"/>
      <c r="C36" s="380">
        <v>7</v>
      </c>
      <c r="D36" s="130">
        <v>0.35</v>
      </c>
      <c r="E36" s="361">
        <f t="shared" si="9"/>
        <v>0.35</v>
      </c>
      <c r="F36" s="362">
        <f t="shared" si="10"/>
        <v>0</v>
      </c>
      <c r="G36" s="381">
        <f t="shared" si="11"/>
        <v>0.35</v>
      </c>
    </row>
    <row r="37" spans="1:7" ht="18.75" customHeight="1" x14ac:dyDescent="0.2">
      <c r="A37" s="622"/>
      <c r="B37" s="359">
        <v>7</v>
      </c>
      <c r="C37" s="360">
        <v>9</v>
      </c>
      <c r="D37" s="144">
        <v>0.45</v>
      </c>
      <c r="E37" s="364">
        <f t="shared" si="9"/>
        <v>0.45</v>
      </c>
      <c r="F37" s="365">
        <f t="shared" si="10"/>
        <v>0</v>
      </c>
      <c r="G37" s="366">
        <f t="shared" si="11"/>
        <v>0.45</v>
      </c>
    </row>
    <row r="38" spans="1:7" ht="18.75" customHeight="1" x14ac:dyDescent="0.2">
      <c r="A38" s="622"/>
      <c r="B38" s="359">
        <v>9</v>
      </c>
      <c r="C38" s="360">
        <v>10</v>
      </c>
      <c r="D38" s="144">
        <v>0.55000000000000004</v>
      </c>
      <c r="E38" s="364">
        <f t="shared" si="9"/>
        <v>0.55000000000000004</v>
      </c>
      <c r="F38" s="365">
        <f t="shared" si="10"/>
        <v>0</v>
      </c>
      <c r="G38" s="366">
        <f t="shared" si="11"/>
        <v>0.55000000000000004</v>
      </c>
    </row>
    <row r="39" spans="1:7" ht="18.75" customHeight="1" x14ac:dyDescent="0.2">
      <c r="A39" s="622"/>
      <c r="B39" s="359">
        <v>10</v>
      </c>
      <c r="C39" s="360">
        <v>12</v>
      </c>
      <c r="D39" s="252">
        <v>0.65</v>
      </c>
      <c r="E39" s="364">
        <f t="shared" si="9"/>
        <v>0.65</v>
      </c>
      <c r="F39" s="365">
        <f t="shared" si="10"/>
        <v>0</v>
      </c>
      <c r="G39" s="366">
        <f t="shared" si="11"/>
        <v>0.65</v>
      </c>
    </row>
    <row r="40" spans="1:7" ht="18.75" customHeight="1" x14ac:dyDescent="0.2">
      <c r="A40" s="622"/>
      <c r="B40" s="368">
        <v>12</v>
      </c>
      <c r="C40" s="369">
        <v>13</v>
      </c>
      <c r="D40" s="144">
        <v>0.75</v>
      </c>
      <c r="E40" s="364">
        <f t="shared" si="9"/>
        <v>0.75</v>
      </c>
      <c r="F40" s="365">
        <f t="shared" si="10"/>
        <v>0</v>
      </c>
      <c r="G40" s="366">
        <f t="shared" si="11"/>
        <v>0.75</v>
      </c>
    </row>
    <row r="41" spans="1:7" ht="18.75" customHeight="1" x14ac:dyDescent="0.2">
      <c r="A41" s="622"/>
      <c r="B41" s="368">
        <v>13</v>
      </c>
      <c r="C41" s="369">
        <v>15</v>
      </c>
      <c r="D41" s="254">
        <v>0.85</v>
      </c>
      <c r="E41" s="364">
        <f t="shared" si="9"/>
        <v>0.85</v>
      </c>
      <c r="F41" s="365">
        <f t="shared" si="10"/>
        <v>0</v>
      </c>
      <c r="G41" s="366">
        <f t="shared" si="11"/>
        <v>0.85</v>
      </c>
    </row>
    <row r="42" spans="1:7" ht="18.75" customHeight="1" x14ac:dyDescent="0.2">
      <c r="A42" s="622"/>
      <c r="B42" s="368">
        <v>15</v>
      </c>
      <c r="C42" s="369">
        <v>16</v>
      </c>
      <c r="D42" s="252">
        <v>0.95</v>
      </c>
      <c r="E42" s="364">
        <f t="shared" si="9"/>
        <v>0.95</v>
      </c>
      <c r="F42" s="365">
        <f t="shared" si="10"/>
        <v>0</v>
      </c>
      <c r="G42" s="366">
        <f t="shared" si="11"/>
        <v>0.95</v>
      </c>
    </row>
    <row r="43" spans="1:7" ht="18.75" customHeight="1" x14ac:dyDescent="0.2">
      <c r="A43" s="622"/>
      <c r="B43" s="368">
        <v>16</v>
      </c>
      <c r="C43" s="369">
        <v>18</v>
      </c>
      <c r="D43" s="252">
        <v>1.05</v>
      </c>
      <c r="E43" s="364">
        <f t="shared" si="9"/>
        <v>1.05</v>
      </c>
      <c r="F43" s="365">
        <f t="shared" si="10"/>
        <v>0</v>
      </c>
      <c r="G43" s="366">
        <f t="shared" si="11"/>
        <v>1.05</v>
      </c>
    </row>
    <row r="44" spans="1:7" ht="18.75" customHeight="1" thickBot="1" x14ac:dyDescent="0.25">
      <c r="A44" s="623"/>
      <c r="B44" s="374">
        <v>18</v>
      </c>
      <c r="C44" s="375">
        <v>25</v>
      </c>
      <c r="D44" s="163">
        <v>1.1000000000000001</v>
      </c>
      <c r="E44" s="382">
        <f t="shared" si="9"/>
        <v>1.1000000000000001</v>
      </c>
      <c r="F44" s="383">
        <f t="shared" si="10"/>
        <v>0</v>
      </c>
      <c r="G44" s="378">
        <f t="shared" si="11"/>
        <v>1.1000000000000001</v>
      </c>
    </row>
    <row r="45" spans="1:7" x14ac:dyDescent="0.2">
      <c r="F45" s="390"/>
      <c r="G45" s="390"/>
    </row>
    <row r="46" spans="1:7" ht="14" x14ac:dyDescent="0.2">
      <c r="A46" s="384" t="s">
        <v>51</v>
      </c>
    </row>
    <row r="47" spans="1:7" x14ac:dyDescent="0.2">
      <c r="A47" s="385" t="s">
        <v>222</v>
      </c>
    </row>
    <row r="48" spans="1:7" x14ac:dyDescent="0.2">
      <c r="A48" t="s">
        <v>143</v>
      </c>
    </row>
    <row r="49" spans="1:1" x14ac:dyDescent="0.2">
      <c r="A49" t="s">
        <v>53</v>
      </c>
    </row>
  </sheetData>
  <mergeCells count="10">
    <mergeCell ref="A6:A14"/>
    <mergeCell ref="A15:A25"/>
    <mergeCell ref="A26:A35"/>
    <mergeCell ref="A36:A44"/>
    <mergeCell ref="A1:H2"/>
    <mergeCell ref="A4:A5"/>
    <mergeCell ref="B4:C5"/>
    <mergeCell ref="D4:D5"/>
    <mergeCell ref="E4:F4"/>
    <mergeCell ref="G4:G5"/>
  </mergeCells>
  <phoneticPr fontId="36"/>
  <pageMargins left="0.73" right="0.19" top="0.57999999999999996" bottom="0.53" header="0.2" footer="0.2"/>
  <pageSetup paperSize="9" scale="91"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K48"/>
  <sheetViews>
    <sheetView view="pageBreakPreview" topLeftCell="A26" zoomScaleNormal="100" zoomScaleSheetLayoutView="100" workbookViewId="0">
      <selection sqref="A1:H2"/>
    </sheetView>
  </sheetViews>
  <sheetFormatPr defaultColWidth="9.09765625" defaultRowHeight="12" x14ac:dyDescent="0.2"/>
  <cols>
    <col min="1" max="1" width="14.296875" style="99" customWidth="1"/>
    <col min="2" max="2" width="14.296875" style="100" customWidth="1"/>
    <col min="3" max="4" width="14.296875" style="99" customWidth="1"/>
    <col min="5" max="5" width="17.09765625" style="101" customWidth="1"/>
    <col min="6" max="7" width="17.09765625" style="102" customWidth="1"/>
    <col min="8" max="8" width="10.09765625" style="103" customWidth="1"/>
    <col min="9" max="9" width="11.69921875" style="103" customWidth="1"/>
    <col min="10" max="10" width="11.69921875" style="102" customWidth="1"/>
    <col min="11" max="11" width="2.69921875" style="100" customWidth="1"/>
    <col min="12" max="12" width="2.69921875" style="100" bestFit="1" customWidth="1"/>
    <col min="13" max="13" width="5.69921875" style="100" customWidth="1"/>
    <col min="14" max="14" width="5.69921875" style="100" bestFit="1" customWidth="1"/>
    <col min="15" max="15" width="2.69921875" style="100" bestFit="1" customWidth="1"/>
    <col min="16" max="16" width="5.69921875" style="100" customWidth="1"/>
    <col min="17" max="17" width="9.09765625" style="100" bestFit="1"/>
    <col min="18" max="16384" width="9.09765625" style="100"/>
  </cols>
  <sheetData>
    <row r="1" spans="1:11" ht="24" customHeight="1" x14ac:dyDescent="0.2">
      <c r="A1" s="549" t="s">
        <v>256</v>
      </c>
      <c r="B1" s="549"/>
      <c r="C1" s="549"/>
      <c r="D1" s="549"/>
      <c r="E1" s="549"/>
      <c r="F1" s="549"/>
      <c r="G1" s="549"/>
      <c r="H1" s="549"/>
      <c r="I1" s="354"/>
      <c r="J1" s="354"/>
      <c r="K1" s="106"/>
    </row>
    <row r="2" spans="1:11" ht="15" customHeight="1" x14ac:dyDescent="0.2">
      <c r="A2" s="549"/>
      <c r="B2" s="549"/>
      <c r="C2" s="549"/>
      <c r="D2" s="549"/>
      <c r="E2" s="549"/>
      <c r="F2" s="549"/>
      <c r="G2" s="549"/>
      <c r="H2" s="549"/>
      <c r="I2" s="354"/>
      <c r="J2" s="354"/>
      <c r="K2" s="106"/>
    </row>
    <row r="3" spans="1:11" ht="15" customHeight="1" thickBot="1" x14ac:dyDescent="0.25">
      <c r="A3" s="105"/>
      <c r="B3" s="105"/>
      <c r="C3" s="105"/>
      <c r="D3" s="105"/>
      <c r="E3" s="105"/>
      <c r="F3" s="105"/>
      <c r="G3" s="355" t="s">
        <v>265</v>
      </c>
      <c r="H3" s="105"/>
      <c r="I3" s="354"/>
      <c r="J3" s="354"/>
      <c r="K3" s="106"/>
    </row>
    <row r="4" spans="1:11" ht="18.75" customHeight="1" x14ac:dyDescent="0.2">
      <c r="A4" s="624" t="s">
        <v>230</v>
      </c>
      <c r="B4" s="626" t="s">
        <v>281</v>
      </c>
      <c r="C4" s="627"/>
      <c r="D4" s="630" t="s">
        <v>102</v>
      </c>
      <c r="E4" s="632" t="s">
        <v>3</v>
      </c>
      <c r="F4" s="633"/>
      <c r="G4" s="634" t="s">
        <v>44</v>
      </c>
      <c r="H4" s="356"/>
      <c r="I4" s="356"/>
      <c r="J4" s="356"/>
      <c r="K4" s="106"/>
    </row>
    <row r="5" spans="1:11" ht="18.75" customHeight="1" thickBot="1" x14ac:dyDescent="0.25">
      <c r="A5" s="625"/>
      <c r="B5" s="628"/>
      <c r="C5" s="629"/>
      <c r="D5" s="631"/>
      <c r="E5" s="357" t="s">
        <v>45</v>
      </c>
      <c r="F5" s="358" t="s">
        <v>234</v>
      </c>
      <c r="G5" s="635"/>
      <c r="H5" s="237"/>
      <c r="I5" s="324"/>
      <c r="J5" s="325"/>
      <c r="K5" s="106"/>
    </row>
    <row r="6" spans="1:11" ht="18.75" customHeight="1" x14ac:dyDescent="0.2">
      <c r="A6" s="621" t="s">
        <v>187</v>
      </c>
      <c r="B6" s="379"/>
      <c r="C6" s="380">
        <v>8</v>
      </c>
      <c r="D6" s="130">
        <v>0.35</v>
      </c>
      <c r="E6" s="361">
        <f t="shared" ref="E6:E15" si="0">D6</f>
        <v>0.35</v>
      </c>
      <c r="F6" s="362">
        <f t="shared" ref="F6:F15" si="1">D6-E6</f>
        <v>0</v>
      </c>
      <c r="G6" s="381">
        <f t="shared" ref="G6:G15" si="2">D6</f>
        <v>0.35</v>
      </c>
    </row>
    <row r="7" spans="1:11" ht="18.75" customHeight="1" x14ac:dyDescent="0.2">
      <c r="A7" s="622"/>
      <c r="B7" s="359">
        <v>8</v>
      </c>
      <c r="C7" s="360">
        <v>9</v>
      </c>
      <c r="D7" s="144">
        <v>0.45</v>
      </c>
      <c r="E7" s="364">
        <f t="shared" si="0"/>
        <v>0.45</v>
      </c>
      <c r="F7" s="365">
        <f t="shared" si="1"/>
        <v>0</v>
      </c>
      <c r="G7" s="366">
        <f t="shared" si="2"/>
        <v>0.45</v>
      </c>
    </row>
    <row r="8" spans="1:11" ht="18.75" customHeight="1" x14ac:dyDescent="0.2">
      <c r="A8" s="622"/>
      <c r="B8" s="359">
        <v>9</v>
      </c>
      <c r="C8" s="360">
        <v>11</v>
      </c>
      <c r="D8" s="144">
        <v>0.55000000000000004</v>
      </c>
      <c r="E8" s="364">
        <f t="shared" si="0"/>
        <v>0.55000000000000004</v>
      </c>
      <c r="F8" s="365">
        <f t="shared" si="1"/>
        <v>0</v>
      </c>
      <c r="G8" s="366">
        <f t="shared" si="2"/>
        <v>0.55000000000000004</v>
      </c>
    </row>
    <row r="9" spans="1:11" ht="18.75" customHeight="1" x14ac:dyDescent="0.2">
      <c r="A9" s="622"/>
      <c r="B9" s="359">
        <v>11</v>
      </c>
      <c r="C9" s="360">
        <v>13</v>
      </c>
      <c r="D9" s="252">
        <v>0.65</v>
      </c>
      <c r="E9" s="364">
        <f t="shared" si="0"/>
        <v>0.65</v>
      </c>
      <c r="F9" s="365">
        <f t="shared" si="1"/>
        <v>0</v>
      </c>
      <c r="G9" s="366">
        <f t="shared" si="2"/>
        <v>0.65</v>
      </c>
    </row>
    <row r="10" spans="1:11" ht="18.75" customHeight="1" x14ac:dyDescent="0.2">
      <c r="A10" s="622"/>
      <c r="B10" s="368">
        <v>13</v>
      </c>
      <c r="C10" s="369">
        <v>15</v>
      </c>
      <c r="D10" s="144">
        <v>0.75</v>
      </c>
      <c r="E10" s="364">
        <f t="shared" si="0"/>
        <v>0.75</v>
      </c>
      <c r="F10" s="365">
        <f t="shared" si="1"/>
        <v>0</v>
      </c>
      <c r="G10" s="366">
        <f t="shared" si="2"/>
        <v>0.75</v>
      </c>
    </row>
    <row r="11" spans="1:11" ht="18.75" customHeight="1" x14ac:dyDescent="0.2">
      <c r="A11" s="622"/>
      <c r="B11" s="368">
        <v>15</v>
      </c>
      <c r="C11" s="369">
        <v>16</v>
      </c>
      <c r="D11" s="254">
        <v>0.85</v>
      </c>
      <c r="E11" s="364">
        <f t="shared" si="0"/>
        <v>0.85</v>
      </c>
      <c r="F11" s="365">
        <f t="shared" si="1"/>
        <v>0</v>
      </c>
      <c r="G11" s="366">
        <f t="shared" si="2"/>
        <v>0.85</v>
      </c>
    </row>
    <row r="12" spans="1:11" ht="18.75" customHeight="1" thickBot="1" x14ac:dyDescent="0.25">
      <c r="A12" s="623"/>
      <c r="B12" s="374">
        <v>16</v>
      </c>
      <c r="C12" s="375">
        <v>25</v>
      </c>
      <c r="D12" s="266">
        <v>0.9</v>
      </c>
      <c r="E12" s="382">
        <f t="shared" si="0"/>
        <v>0.9</v>
      </c>
      <c r="F12" s="383">
        <f t="shared" si="1"/>
        <v>0</v>
      </c>
      <c r="G12" s="378">
        <f t="shared" si="2"/>
        <v>0.9</v>
      </c>
    </row>
    <row r="13" spans="1:11" ht="18.75" customHeight="1" x14ac:dyDescent="0.2">
      <c r="A13" s="621" t="s">
        <v>79</v>
      </c>
      <c r="B13" s="379"/>
      <c r="C13" s="380">
        <v>8</v>
      </c>
      <c r="D13" s="130">
        <v>0.45</v>
      </c>
      <c r="E13" s="361">
        <f t="shared" si="0"/>
        <v>0.45</v>
      </c>
      <c r="F13" s="362">
        <f t="shared" si="1"/>
        <v>0</v>
      </c>
      <c r="G13" s="381">
        <f t="shared" si="2"/>
        <v>0.45</v>
      </c>
    </row>
    <row r="14" spans="1:11" ht="18.75" customHeight="1" x14ac:dyDescent="0.2">
      <c r="A14" s="622"/>
      <c r="B14" s="359">
        <v>8</v>
      </c>
      <c r="C14" s="360">
        <v>11</v>
      </c>
      <c r="D14" s="144">
        <v>0.55000000000000004</v>
      </c>
      <c r="E14" s="364">
        <f t="shared" si="0"/>
        <v>0.55000000000000004</v>
      </c>
      <c r="F14" s="365">
        <f t="shared" si="1"/>
        <v>0</v>
      </c>
      <c r="G14" s="366">
        <f t="shared" si="2"/>
        <v>0.55000000000000004</v>
      </c>
    </row>
    <row r="15" spans="1:11" ht="18.75" customHeight="1" x14ac:dyDescent="0.2">
      <c r="A15" s="622"/>
      <c r="B15" s="359">
        <v>11</v>
      </c>
      <c r="C15" s="360">
        <v>13</v>
      </c>
      <c r="D15" s="144">
        <v>0.65</v>
      </c>
      <c r="E15" s="364">
        <f t="shared" si="0"/>
        <v>0.65</v>
      </c>
      <c r="F15" s="365">
        <f t="shared" si="1"/>
        <v>0</v>
      </c>
      <c r="G15" s="366">
        <f t="shared" si="2"/>
        <v>0.65</v>
      </c>
    </row>
    <row r="16" spans="1:11" ht="18.75" customHeight="1" x14ac:dyDescent="0.2">
      <c r="A16" s="622"/>
      <c r="B16" s="359">
        <v>13</v>
      </c>
      <c r="C16" s="360">
        <v>15</v>
      </c>
      <c r="D16" s="252">
        <v>0.75</v>
      </c>
      <c r="E16" s="364">
        <f t="shared" ref="E16:E25" si="3">D16</f>
        <v>0.75</v>
      </c>
      <c r="F16" s="365">
        <f t="shared" ref="F16:F25" si="4">D16-E16</f>
        <v>0</v>
      </c>
      <c r="G16" s="366">
        <f t="shared" ref="G16:G25" si="5">D16</f>
        <v>0.75</v>
      </c>
    </row>
    <row r="17" spans="1:7" ht="18.75" customHeight="1" x14ac:dyDescent="0.2">
      <c r="A17" s="622"/>
      <c r="B17" s="368">
        <v>15</v>
      </c>
      <c r="C17" s="369">
        <v>16</v>
      </c>
      <c r="D17" s="144">
        <v>0.85</v>
      </c>
      <c r="E17" s="364">
        <f t="shared" si="3"/>
        <v>0.85</v>
      </c>
      <c r="F17" s="365">
        <f t="shared" si="4"/>
        <v>0</v>
      </c>
      <c r="G17" s="366">
        <f t="shared" si="5"/>
        <v>0.85</v>
      </c>
    </row>
    <row r="18" spans="1:7" ht="18.75" customHeight="1" x14ac:dyDescent="0.2">
      <c r="A18" s="622"/>
      <c r="B18" s="368">
        <v>16</v>
      </c>
      <c r="C18" s="369">
        <v>18</v>
      </c>
      <c r="D18" s="254">
        <v>0.95</v>
      </c>
      <c r="E18" s="364">
        <f t="shared" si="3"/>
        <v>0.95</v>
      </c>
      <c r="F18" s="365">
        <f t="shared" si="4"/>
        <v>0</v>
      </c>
      <c r="G18" s="366">
        <f t="shared" si="5"/>
        <v>0.95</v>
      </c>
    </row>
    <row r="19" spans="1:7" ht="18.75" customHeight="1" thickBot="1" x14ac:dyDescent="0.25">
      <c r="A19" s="623"/>
      <c r="B19" s="374">
        <v>18</v>
      </c>
      <c r="C19" s="375">
        <v>25</v>
      </c>
      <c r="D19" s="266">
        <v>1</v>
      </c>
      <c r="E19" s="382">
        <f t="shared" si="3"/>
        <v>1</v>
      </c>
      <c r="F19" s="383">
        <f t="shared" si="4"/>
        <v>0</v>
      </c>
      <c r="G19" s="378">
        <f t="shared" si="5"/>
        <v>1</v>
      </c>
    </row>
    <row r="20" spans="1:7" ht="18.75" customHeight="1" x14ac:dyDescent="0.2">
      <c r="A20" s="621" t="s">
        <v>38</v>
      </c>
      <c r="B20" s="379"/>
      <c r="C20" s="380">
        <v>7</v>
      </c>
      <c r="D20" s="130">
        <v>0.6</v>
      </c>
      <c r="E20" s="361">
        <f t="shared" si="3"/>
        <v>0.6</v>
      </c>
      <c r="F20" s="362">
        <f t="shared" si="4"/>
        <v>0</v>
      </c>
      <c r="G20" s="381">
        <f t="shared" si="5"/>
        <v>0.6</v>
      </c>
    </row>
    <row r="21" spans="1:7" ht="18.75" customHeight="1" x14ac:dyDescent="0.2">
      <c r="A21" s="622"/>
      <c r="B21" s="359">
        <v>7</v>
      </c>
      <c r="C21" s="360">
        <v>9</v>
      </c>
      <c r="D21" s="144">
        <v>0.65</v>
      </c>
      <c r="E21" s="364">
        <f t="shared" si="3"/>
        <v>0.65</v>
      </c>
      <c r="F21" s="365">
        <f t="shared" si="4"/>
        <v>0</v>
      </c>
      <c r="G21" s="366">
        <f t="shared" si="5"/>
        <v>0.65</v>
      </c>
    </row>
    <row r="22" spans="1:7" ht="18.75" customHeight="1" x14ac:dyDescent="0.2">
      <c r="A22" s="622"/>
      <c r="B22" s="359">
        <v>9</v>
      </c>
      <c r="C22" s="360">
        <v>10</v>
      </c>
      <c r="D22" s="144">
        <v>0.75</v>
      </c>
      <c r="E22" s="364">
        <f t="shared" si="3"/>
        <v>0.75</v>
      </c>
      <c r="F22" s="365">
        <f t="shared" si="4"/>
        <v>0</v>
      </c>
      <c r="G22" s="366">
        <f t="shared" si="5"/>
        <v>0.75</v>
      </c>
    </row>
    <row r="23" spans="1:7" ht="18.75" customHeight="1" x14ac:dyDescent="0.2">
      <c r="A23" s="622"/>
      <c r="B23" s="359">
        <v>10</v>
      </c>
      <c r="C23" s="360">
        <v>12</v>
      </c>
      <c r="D23" s="252">
        <v>0.85</v>
      </c>
      <c r="E23" s="364">
        <f t="shared" si="3"/>
        <v>0.85</v>
      </c>
      <c r="F23" s="365">
        <f t="shared" si="4"/>
        <v>0</v>
      </c>
      <c r="G23" s="366">
        <f t="shared" si="5"/>
        <v>0.85</v>
      </c>
    </row>
    <row r="24" spans="1:7" ht="18.75" customHeight="1" x14ac:dyDescent="0.2">
      <c r="A24" s="622"/>
      <c r="B24" s="368">
        <v>12</v>
      </c>
      <c r="C24" s="369">
        <v>14</v>
      </c>
      <c r="D24" s="144">
        <v>0.95</v>
      </c>
      <c r="E24" s="364">
        <f t="shared" si="3"/>
        <v>0.95</v>
      </c>
      <c r="F24" s="365">
        <f t="shared" si="4"/>
        <v>0</v>
      </c>
      <c r="G24" s="366">
        <f t="shared" si="5"/>
        <v>0.95</v>
      </c>
    </row>
    <row r="25" spans="1:7" ht="18.75" customHeight="1" x14ac:dyDescent="0.2">
      <c r="A25" s="622"/>
      <c r="B25" s="368">
        <v>14</v>
      </c>
      <c r="C25" s="369">
        <v>15</v>
      </c>
      <c r="D25" s="254">
        <v>1.05</v>
      </c>
      <c r="E25" s="364">
        <f t="shared" si="3"/>
        <v>1.05</v>
      </c>
      <c r="F25" s="365">
        <f t="shared" si="4"/>
        <v>0</v>
      </c>
      <c r="G25" s="366">
        <f t="shared" si="5"/>
        <v>1.05</v>
      </c>
    </row>
    <row r="26" spans="1:7" ht="18.75" customHeight="1" x14ac:dyDescent="0.2">
      <c r="A26" s="622"/>
      <c r="B26" s="368">
        <v>15</v>
      </c>
      <c r="C26" s="369">
        <v>17</v>
      </c>
      <c r="D26" s="391">
        <v>1.1499999999999999</v>
      </c>
      <c r="E26" s="364">
        <f t="shared" ref="E26:E32" si="6">D26</f>
        <v>1.1499999999999999</v>
      </c>
      <c r="F26" s="365">
        <f t="shared" ref="F26:F32" si="7">D26-E26</f>
        <v>0</v>
      </c>
      <c r="G26" s="366">
        <f t="shared" ref="G26:G32" si="8">D26</f>
        <v>1.1499999999999999</v>
      </c>
    </row>
    <row r="27" spans="1:7" ht="18.75" customHeight="1" thickBot="1" x14ac:dyDescent="0.25">
      <c r="A27" s="623"/>
      <c r="B27" s="374">
        <v>17</v>
      </c>
      <c r="C27" s="375">
        <v>25</v>
      </c>
      <c r="D27" s="266">
        <v>1.2</v>
      </c>
      <c r="E27" s="382">
        <f t="shared" si="6"/>
        <v>1.2</v>
      </c>
      <c r="F27" s="383">
        <f t="shared" si="7"/>
        <v>0</v>
      </c>
      <c r="G27" s="378">
        <f t="shared" si="8"/>
        <v>1.2</v>
      </c>
    </row>
    <row r="28" spans="1:7" ht="18.75" customHeight="1" x14ac:dyDescent="0.2">
      <c r="A28" s="621" t="s">
        <v>22</v>
      </c>
      <c r="B28" s="379"/>
      <c r="C28" s="380">
        <v>8</v>
      </c>
      <c r="D28" s="130">
        <v>0.65</v>
      </c>
      <c r="E28" s="361">
        <f t="shared" si="6"/>
        <v>0.65</v>
      </c>
      <c r="F28" s="362">
        <f t="shared" si="7"/>
        <v>0</v>
      </c>
      <c r="G28" s="381">
        <f t="shared" si="8"/>
        <v>0.65</v>
      </c>
    </row>
    <row r="29" spans="1:7" ht="18.75" customHeight="1" x14ac:dyDescent="0.2">
      <c r="A29" s="622"/>
      <c r="B29" s="359">
        <v>8</v>
      </c>
      <c r="C29" s="360">
        <v>10</v>
      </c>
      <c r="D29" s="144">
        <v>0.75</v>
      </c>
      <c r="E29" s="364">
        <f t="shared" si="6"/>
        <v>0.75</v>
      </c>
      <c r="F29" s="365">
        <f t="shared" si="7"/>
        <v>0</v>
      </c>
      <c r="G29" s="366">
        <f t="shared" si="8"/>
        <v>0.75</v>
      </c>
    </row>
    <row r="30" spans="1:7" ht="18.75" customHeight="1" x14ac:dyDescent="0.2">
      <c r="A30" s="622"/>
      <c r="B30" s="359">
        <v>10</v>
      </c>
      <c r="C30" s="360">
        <v>12</v>
      </c>
      <c r="D30" s="144">
        <v>0.85</v>
      </c>
      <c r="E30" s="364">
        <f t="shared" si="6"/>
        <v>0.85</v>
      </c>
      <c r="F30" s="365">
        <f t="shared" si="7"/>
        <v>0</v>
      </c>
      <c r="G30" s="366">
        <f t="shared" si="8"/>
        <v>0.85</v>
      </c>
    </row>
    <row r="31" spans="1:7" ht="18.75" customHeight="1" x14ac:dyDescent="0.2">
      <c r="A31" s="622"/>
      <c r="B31" s="359">
        <v>12</v>
      </c>
      <c r="C31" s="360">
        <v>13</v>
      </c>
      <c r="D31" s="252">
        <v>0.95</v>
      </c>
      <c r="E31" s="364">
        <f t="shared" si="6"/>
        <v>0.95</v>
      </c>
      <c r="F31" s="365">
        <f t="shared" si="7"/>
        <v>0</v>
      </c>
      <c r="G31" s="366">
        <f t="shared" si="8"/>
        <v>0.95</v>
      </c>
    </row>
    <row r="32" spans="1:7" ht="18.75" customHeight="1" x14ac:dyDescent="0.2">
      <c r="A32" s="622"/>
      <c r="B32" s="368">
        <v>13</v>
      </c>
      <c r="C32" s="369">
        <v>15</v>
      </c>
      <c r="D32" s="144">
        <v>1.05</v>
      </c>
      <c r="E32" s="364">
        <f t="shared" si="6"/>
        <v>1.05</v>
      </c>
      <c r="F32" s="365">
        <f t="shared" si="7"/>
        <v>0</v>
      </c>
      <c r="G32" s="366">
        <f t="shared" si="8"/>
        <v>1.05</v>
      </c>
    </row>
    <row r="33" spans="1:7" ht="18.75" customHeight="1" x14ac:dyDescent="0.2">
      <c r="A33" s="622"/>
      <c r="B33" s="368">
        <v>15</v>
      </c>
      <c r="C33" s="369">
        <v>16</v>
      </c>
      <c r="D33" s="254">
        <v>1.1499999999999999</v>
      </c>
      <c r="E33" s="364">
        <f t="shared" ref="E33:E43" si="9">D33</f>
        <v>1.1499999999999999</v>
      </c>
      <c r="F33" s="365">
        <f t="shared" ref="F33:F43" si="10">D33-E33</f>
        <v>0</v>
      </c>
      <c r="G33" s="366">
        <f t="shared" ref="G33:G43" si="11">D33</f>
        <v>1.1499999999999999</v>
      </c>
    </row>
    <row r="34" spans="1:7" ht="18.75" customHeight="1" x14ac:dyDescent="0.2">
      <c r="A34" s="622"/>
      <c r="B34" s="368">
        <v>16</v>
      </c>
      <c r="C34" s="369">
        <v>18</v>
      </c>
      <c r="D34" s="391">
        <v>1.25</v>
      </c>
      <c r="E34" s="364">
        <f t="shared" si="9"/>
        <v>1.25</v>
      </c>
      <c r="F34" s="365">
        <f t="shared" si="10"/>
        <v>0</v>
      </c>
      <c r="G34" s="366">
        <f t="shared" si="11"/>
        <v>1.25</v>
      </c>
    </row>
    <row r="35" spans="1:7" ht="18.75" customHeight="1" thickBot="1" x14ac:dyDescent="0.25">
      <c r="A35" s="623"/>
      <c r="B35" s="374">
        <v>18</v>
      </c>
      <c r="C35" s="375">
        <v>25</v>
      </c>
      <c r="D35" s="266">
        <v>1.3</v>
      </c>
      <c r="E35" s="382">
        <f t="shared" si="9"/>
        <v>1.3</v>
      </c>
      <c r="F35" s="383">
        <f t="shared" si="10"/>
        <v>0</v>
      </c>
      <c r="G35" s="378">
        <f t="shared" si="11"/>
        <v>1.3</v>
      </c>
    </row>
    <row r="36" spans="1:7" ht="18.75" customHeight="1" x14ac:dyDescent="0.2">
      <c r="A36" s="621" t="s">
        <v>117</v>
      </c>
      <c r="B36" s="379"/>
      <c r="C36" s="380">
        <v>8</v>
      </c>
      <c r="D36" s="130">
        <v>0.55000000000000004</v>
      </c>
      <c r="E36" s="361">
        <f t="shared" si="9"/>
        <v>0.55000000000000004</v>
      </c>
      <c r="F36" s="362">
        <f t="shared" si="10"/>
        <v>0</v>
      </c>
      <c r="G36" s="381">
        <f t="shared" si="11"/>
        <v>0.55000000000000004</v>
      </c>
    </row>
    <row r="37" spans="1:7" ht="18.75" customHeight="1" x14ac:dyDescent="0.2">
      <c r="A37" s="622"/>
      <c r="B37" s="359">
        <v>8</v>
      </c>
      <c r="C37" s="360">
        <v>9</v>
      </c>
      <c r="D37" s="144">
        <v>0.65</v>
      </c>
      <c r="E37" s="364">
        <f t="shared" si="9"/>
        <v>0.65</v>
      </c>
      <c r="F37" s="365">
        <f t="shared" si="10"/>
        <v>0</v>
      </c>
      <c r="G37" s="366">
        <f t="shared" si="11"/>
        <v>0.65</v>
      </c>
    </row>
    <row r="38" spans="1:7" ht="18.75" customHeight="1" x14ac:dyDescent="0.2">
      <c r="A38" s="622"/>
      <c r="B38" s="359">
        <v>9</v>
      </c>
      <c r="C38" s="360">
        <v>11</v>
      </c>
      <c r="D38" s="144">
        <v>0.75</v>
      </c>
      <c r="E38" s="364">
        <f t="shared" si="9"/>
        <v>0.75</v>
      </c>
      <c r="F38" s="365">
        <f t="shared" si="10"/>
        <v>0</v>
      </c>
      <c r="G38" s="366">
        <f t="shared" si="11"/>
        <v>0.75</v>
      </c>
    </row>
    <row r="39" spans="1:7" ht="18.75" customHeight="1" x14ac:dyDescent="0.2">
      <c r="A39" s="622"/>
      <c r="B39" s="359">
        <v>11</v>
      </c>
      <c r="C39" s="360">
        <v>13</v>
      </c>
      <c r="D39" s="252">
        <v>0.85</v>
      </c>
      <c r="E39" s="364">
        <f t="shared" si="9"/>
        <v>0.85</v>
      </c>
      <c r="F39" s="365">
        <f t="shared" si="10"/>
        <v>0</v>
      </c>
      <c r="G39" s="366">
        <f t="shared" si="11"/>
        <v>0.85</v>
      </c>
    </row>
    <row r="40" spans="1:7" ht="18.75" customHeight="1" x14ac:dyDescent="0.2">
      <c r="A40" s="622"/>
      <c r="B40" s="368">
        <v>13</v>
      </c>
      <c r="C40" s="369">
        <v>14</v>
      </c>
      <c r="D40" s="144">
        <v>0.95</v>
      </c>
      <c r="E40" s="364">
        <f t="shared" si="9"/>
        <v>0.95</v>
      </c>
      <c r="F40" s="365">
        <f t="shared" si="10"/>
        <v>0</v>
      </c>
      <c r="G40" s="366">
        <f t="shared" si="11"/>
        <v>0.95</v>
      </c>
    </row>
    <row r="41" spans="1:7" ht="18.75" customHeight="1" x14ac:dyDescent="0.2">
      <c r="A41" s="622"/>
      <c r="B41" s="368">
        <v>14</v>
      </c>
      <c r="C41" s="369">
        <v>16</v>
      </c>
      <c r="D41" s="254">
        <v>1.05</v>
      </c>
      <c r="E41" s="364">
        <f t="shared" si="9"/>
        <v>1.05</v>
      </c>
      <c r="F41" s="365">
        <f t="shared" si="10"/>
        <v>0</v>
      </c>
      <c r="G41" s="366">
        <f t="shared" si="11"/>
        <v>1.05</v>
      </c>
    </row>
    <row r="42" spans="1:7" ht="18.75" customHeight="1" x14ac:dyDescent="0.2">
      <c r="A42" s="622"/>
      <c r="B42" s="368">
        <v>16</v>
      </c>
      <c r="C42" s="369">
        <v>17</v>
      </c>
      <c r="D42" s="391">
        <v>1.1499999999999999</v>
      </c>
      <c r="E42" s="364">
        <f t="shared" si="9"/>
        <v>1.1499999999999999</v>
      </c>
      <c r="F42" s="365">
        <f t="shared" si="10"/>
        <v>0</v>
      </c>
      <c r="G42" s="366">
        <f t="shared" si="11"/>
        <v>1.1499999999999999</v>
      </c>
    </row>
    <row r="43" spans="1:7" ht="18.75" customHeight="1" thickBot="1" x14ac:dyDescent="0.25">
      <c r="A43" s="623"/>
      <c r="B43" s="374">
        <v>17</v>
      </c>
      <c r="C43" s="375">
        <v>25</v>
      </c>
      <c r="D43" s="266">
        <v>1.2</v>
      </c>
      <c r="E43" s="382">
        <f t="shared" si="9"/>
        <v>1.2</v>
      </c>
      <c r="F43" s="383">
        <f t="shared" si="10"/>
        <v>0</v>
      </c>
      <c r="G43" s="378">
        <f t="shared" si="11"/>
        <v>1.2</v>
      </c>
    </row>
    <row r="44" spans="1:7" x14ac:dyDescent="0.2">
      <c r="F44" s="390"/>
      <c r="G44" s="390"/>
    </row>
    <row r="45" spans="1:7" ht="14" x14ac:dyDescent="0.2">
      <c r="A45" s="384" t="s">
        <v>51</v>
      </c>
    </row>
    <row r="46" spans="1:7" x14ac:dyDescent="0.2">
      <c r="A46" s="385" t="s">
        <v>61</v>
      </c>
    </row>
    <row r="47" spans="1:7" x14ac:dyDescent="0.2">
      <c r="A47" t="s">
        <v>143</v>
      </c>
    </row>
    <row r="48" spans="1:7" x14ac:dyDescent="0.2">
      <c r="A48" t="s">
        <v>19</v>
      </c>
    </row>
  </sheetData>
  <mergeCells count="11">
    <mergeCell ref="G4:G5"/>
    <mergeCell ref="A6:A12"/>
    <mergeCell ref="A13:A19"/>
    <mergeCell ref="A20:A27"/>
    <mergeCell ref="A28:A35"/>
    <mergeCell ref="A36:A43"/>
    <mergeCell ref="A1:H2"/>
    <mergeCell ref="A4:A5"/>
    <mergeCell ref="B4:C5"/>
    <mergeCell ref="D4:D5"/>
    <mergeCell ref="E4:F4"/>
  </mergeCells>
  <phoneticPr fontId="36"/>
  <pageMargins left="0.73" right="0.19" top="0.57999999999999996" bottom="0.53" header="0.2" footer="0.2"/>
  <pageSetup paperSize="9"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K39"/>
  <sheetViews>
    <sheetView view="pageBreakPreview" topLeftCell="A10" zoomScaleNormal="100" zoomScaleSheetLayoutView="100" workbookViewId="0">
      <selection sqref="A1:H2"/>
    </sheetView>
  </sheetViews>
  <sheetFormatPr defaultColWidth="9.09765625" defaultRowHeight="12" x14ac:dyDescent="0.2"/>
  <cols>
    <col min="1" max="1" width="14.296875" style="99" customWidth="1"/>
    <col min="2" max="2" width="14.296875" style="100" customWidth="1"/>
    <col min="3" max="4" width="14.296875" style="99" customWidth="1"/>
    <col min="5" max="5" width="17.09765625" style="101" customWidth="1"/>
    <col min="6" max="7" width="17.09765625" style="102" customWidth="1"/>
    <col min="8" max="8" width="10.09765625" style="103" customWidth="1"/>
    <col min="9" max="9" width="11.69921875" style="103" customWidth="1"/>
    <col min="10" max="10" width="11.69921875" style="102" customWidth="1"/>
    <col min="11" max="11" width="2.69921875" style="100" customWidth="1"/>
    <col min="12" max="12" width="2.69921875" style="100" bestFit="1" customWidth="1"/>
    <col min="13" max="13" width="5.69921875" style="100" customWidth="1"/>
    <col min="14" max="14" width="5.69921875" style="100" bestFit="1" customWidth="1"/>
    <col min="15" max="15" width="2.69921875" style="100" bestFit="1" customWidth="1"/>
    <col min="16" max="16" width="5.69921875" style="100" customWidth="1"/>
    <col min="17" max="17" width="9.09765625" style="100" bestFit="1"/>
    <col min="18" max="16384" width="9.09765625" style="100"/>
  </cols>
  <sheetData>
    <row r="1" spans="1:11" ht="24" customHeight="1" x14ac:dyDescent="0.2">
      <c r="A1" s="549" t="s">
        <v>256</v>
      </c>
      <c r="B1" s="549"/>
      <c r="C1" s="549"/>
      <c r="D1" s="549"/>
      <c r="E1" s="549"/>
      <c r="F1" s="549"/>
      <c r="G1" s="549"/>
      <c r="H1" s="549"/>
      <c r="I1" s="354"/>
      <c r="J1" s="354"/>
      <c r="K1" s="106"/>
    </row>
    <row r="2" spans="1:11" ht="15" customHeight="1" x14ac:dyDescent="0.2">
      <c r="A2" s="549"/>
      <c r="B2" s="549"/>
      <c r="C2" s="549"/>
      <c r="D2" s="549"/>
      <c r="E2" s="549"/>
      <c r="F2" s="549"/>
      <c r="G2" s="549"/>
      <c r="H2" s="549"/>
      <c r="I2" s="354"/>
      <c r="J2" s="354"/>
      <c r="K2" s="106"/>
    </row>
    <row r="3" spans="1:11" ht="15" customHeight="1" thickBot="1" x14ac:dyDescent="0.25">
      <c r="A3" s="105"/>
      <c r="B3" s="105"/>
      <c r="C3" s="105"/>
      <c r="D3" s="105"/>
      <c r="E3" s="105"/>
      <c r="F3" s="105"/>
      <c r="G3" s="355" t="s">
        <v>265</v>
      </c>
      <c r="H3" s="105"/>
      <c r="I3" s="354"/>
      <c r="J3" s="354"/>
      <c r="K3" s="106"/>
    </row>
    <row r="4" spans="1:11" ht="18.75" customHeight="1" x14ac:dyDescent="0.2">
      <c r="A4" s="624" t="s">
        <v>230</v>
      </c>
      <c r="B4" s="626" t="s">
        <v>281</v>
      </c>
      <c r="C4" s="627"/>
      <c r="D4" s="630" t="s">
        <v>102</v>
      </c>
      <c r="E4" s="632" t="s">
        <v>3</v>
      </c>
      <c r="F4" s="633"/>
      <c r="G4" s="634" t="s">
        <v>44</v>
      </c>
      <c r="H4" s="356"/>
      <c r="I4" s="356"/>
      <c r="J4" s="356"/>
      <c r="K4" s="106"/>
    </row>
    <row r="5" spans="1:11" ht="18.75" customHeight="1" thickBot="1" x14ac:dyDescent="0.25">
      <c r="A5" s="625"/>
      <c r="B5" s="628"/>
      <c r="C5" s="629"/>
      <c r="D5" s="631"/>
      <c r="E5" s="357" t="s">
        <v>45</v>
      </c>
      <c r="F5" s="358" t="s">
        <v>234</v>
      </c>
      <c r="G5" s="635"/>
      <c r="H5" s="237"/>
      <c r="I5" s="324"/>
      <c r="J5" s="325"/>
      <c r="K5" s="106"/>
    </row>
    <row r="6" spans="1:11" ht="18.75" customHeight="1" x14ac:dyDescent="0.2">
      <c r="A6" s="621" t="s">
        <v>228</v>
      </c>
      <c r="B6" s="379"/>
      <c r="C6" s="380">
        <v>8</v>
      </c>
      <c r="D6" s="130">
        <v>0.55000000000000004</v>
      </c>
      <c r="E6" s="361">
        <f t="shared" ref="E6:E15" si="0">D6</f>
        <v>0.55000000000000004</v>
      </c>
      <c r="F6" s="362">
        <f t="shared" ref="F6:F15" si="1">D6-E6</f>
        <v>0</v>
      </c>
      <c r="G6" s="381">
        <f t="shared" ref="G6:G15" si="2">D6</f>
        <v>0.55000000000000004</v>
      </c>
    </row>
    <row r="7" spans="1:11" ht="18.75" customHeight="1" x14ac:dyDescent="0.2">
      <c r="A7" s="622"/>
      <c r="B7" s="359">
        <v>8</v>
      </c>
      <c r="C7" s="360">
        <v>10</v>
      </c>
      <c r="D7" s="144">
        <v>0.65</v>
      </c>
      <c r="E7" s="364">
        <f t="shared" si="0"/>
        <v>0.65</v>
      </c>
      <c r="F7" s="365">
        <f t="shared" si="1"/>
        <v>0</v>
      </c>
      <c r="G7" s="366">
        <f t="shared" si="2"/>
        <v>0.65</v>
      </c>
    </row>
    <row r="8" spans="1:11" ht="18.75" customHeight="1" x14ac:dyDescent="0.2">
      <c r="A8" s="622"/>
      <c r="B8" s="359">
        <v>10</v>
      </c>
      <c r="C8" s="360">
        <v>12</v>
      </c>
      <c r="D8" s="144">
        <v>0.75</v>
      </c>
      <c r="E8" s="364">
        <f t="shared" si="0"/>
        <v>0.75</v>
      </c>
      <c r="F8" s="365">
        <f t="shared" si="1"/>
        <v>0</v>
      </c>
      <c r="G8" s="366">
        <f t="shared" si="2"/>
        <v>0.75</v>
      </c>
    </row>
    <row r="9" spans="1:11" ht="18.75" customHeight="1" x14ac:dyDescent="0.2">
      <c r="A9" s="622"/>
      <c r="B9" s="359">
        <v>12</v>
      </c>
      <c r="C9" s="360">
        <v>13</v>
      </c>
      <c r="D9" s="252">
        <v>0.85</v>
      </c>
      <c r="E9" s="364">
        <f t="shared" si="0"/>
        <v>0.85</v>
      </c>
      <c r="F9" s="365">
        <f t="shared" si="1"/>
        <v>0</v>
      </c>
      <c r="G9" s="366">
        <f t="shared" si="2"/>
        <v>0.85</v>
      </c>
    </row>
    <row r="10" spans="1:11" ht="18.75" customHeight="1" x14ac:dyDescent="0.2">
      <c r="A10" s="622"/>
      <c r="B10" s="368">
        <v>13</v>
      </c>
      <c r="C10" s="369">
        <v>15</v>
      </c>
      <c r="D10" s="144">
        <v>0.95</v>
      </c>
      <c r="E10" s="364">
        <f t="shared" si="0"/>
        <v>0.95</v>
      </c>
      <c r="F10" s="365">
        <f t="shared" si="1"/>
        <v>0</v>
      </c>
      <c r="G10" s="366">
        <f t="shared" si="2"/>
        <v>0.95</v>
      </c>
    </row>
    <row r="11" spans="1:11" ht="18.75" customHeight="1" x14ac:dyDescent="0.2">
      <c r="A11" s="622"/>
      <c r="B11" s="368">
        <v>15</v>
      </c>
      <c r="C11" s="369">
        <v>16</v>
      </c>
      <c r="D11" s="254">
        <v>1.05</v>
      </c>
      <c r="E11" s="364">
        <f t="shared" si="0"/>
        <v>1.05</v>
      </c>
      <c r="F11" s="365">
        <f t="shared" si="1"/>
        <v>0</v>
      </c>
      <c r="G11" s="366">
        <f t="shared" si="2"/>
        <v>1.05</v>
      </c>
    </row>
    <row r="12" spans="1:11" ht="18.75" customHeight="1" x14ac:dyDescent="0.2">
      <c r="A12" s="622"/>
      <c r="B12" s="368">
        <v>16</v>
      </c>
      <c r="C12" s="369">
        <v>18</v>
      </c>
      <c r="D12" s="391">
        <v>1.1499999999999999</v>
      </c>
      <c r="E12" s="364">
        <f t="shared" si="0"/>
        <v>1.1499999999999999</v>
      </c>
      <c r="F12" s="365">
        <f t="shared" si="1"/>
        <v>0</v>
      </c>
      <c r="G12" s="366">
        <f t="shared" si="2"/>
        <v>1.1499999999999999</v>
      </c>
    </row>
    <row r="13" spans="1:11" ht="18.75" customHeight="1" thickBot="1" x14ac:dyDescent="0.25">
      <c r="A13" s="623"/>
      <c r="B13" s="374">
        <v>18</v>
      </c>
      <c r="C13" s="375">
        <v>25</v>
      </c>
      <c r="D13" s="266">
        <v>1.2</v>
      </c>
      <c r="E13" s="382">
        <f t="shared" si="0"/>
        <v>1.2</v>
      </c>
      <c r="F13" s="383">
        <f t="shared" si="1"/>
        <v>0</v>
      </c>
      <c r="G13" s="378">
        <f t="shared" si="2"/>
        <v>1.2</v>
      </c>
    </row>
    <row r="14" spans="1:11" ht="18.75" customHeight="1" x14ac:dyDescent="0.2">
      <c r="A14" s="621" t="s">
        <v>140</v>
      </c>
      <c r="B14" s="379"/>
      <c r="C14" s="380">
        <v>8</v>
      </c>
      <c r="D14" s="130">
        <v>0.5</v>
      </c>
      <c r="E14" s="361">
        <f t="shared" si="0"/>
        <v>0.5</v>
      </c>
      <c r="F14" s="362">
        <f t="shared" si="1"/>
        <v>0</v>
      </c>
      <c r="G14" s="381">
        <f t="shared" si="2"/>
        <v>0.5</v>
      </c>
    </row>
    <row r="15" spans="1:11" ht="18.75" customHeight="1" x14ac:dyDescent="0.2">
      <c r="A15" s="622"/>
      <c r="B15" s="359">
        <v>8</v>
      </c>
      <c r="C15" s="360">
        <v>10</v>
      </c>
      <c r="D15" s="144">
        <v>0.55000000000000004</v>
      </c>
      <c r="E15" s="364">
        <f t="shared" si="0"/>
        <v>0.55000000000000004</v>
      </c>
      <c r="F15" s="365">
        <f t="shared" si="1"/>
        <v>0</v>
      </c>
      <c r="G15" s="366">
        <f t="shared" si="2"/>
        <v>0.55000000000000004</v>
      </c>
    </row>
    <row r="16" spans="1:11" ht="18.75" customHeight="1" x14ac:dyDescent="0.2">
      <c r="A16" s="622"/>
      <c r="B16" s="359">
        <v>10</v>
      </c>
      <c r="C16" s="360">
        <v>12</v>
      </c>
      <c r="D16" s="144">
        <v>0.65</v>
      </c>
      <c r="E16" s="364">
        <f t="shared" ref="E16:E25" si="3">D16</f>
        <v>0.65</v>
      </c>
      <c r="F16" s="365">
        <f t="shared" ref="F16:F25" si="4">D16-E16</f>
        <v>0</v>
      </c>
      <c r="G16" s="366">
        <f t="shared" ref="G16:G25" si="5">D16</f>
        <v>0.65</v>
      </c>
    </row>
    <row r="17" spans="1:7" ht="18.75" customHeight="1" x14ac:dyDescent="0.2">
      <c r="A17" s="622"/>
      <c r="B17" s="359">
        <v>12</v>
      </c>
      <c r="C17" s="360">
        <v>13</v>
      </c>
      <c r="D17" s="252">
        <v>0.75</v>
      </c>
      <c r="E17" s="364">
        <f t="shared" si="3"/>
        <v>0.75</v>
      </c>
      <c r="F17" s="365">
        <f t="shared" si="4"/>
        <v>0</v>
      </c>
      <c r="G17" s="366">
        <f t="shared" si="5"/>
        <v>0.75</v>
      </c>
    </row>
    <row r="18" spans="1:7" ht="18.75" customHeight="1" x14ac:dyDescent="0.2">
      <c r="A18" s="622"/>
      <c r="B18" s="368">
        <v>13</v>
      </c>
      <c r="C18" s="369">
        <v>15</v>
      </c>
      <c r="D18" s="144">
        <v>0.85</v>
      </c>
      <c r="E18" s="364">
        <f t="shared" si="3"/>
        <v>0.85</v>
      </c>
      <c r="F18" s="365">
        <f t="shared" si="4"/>
        <v>0</v>
      </c>
      <c r="G18" s="366">
        <f t="shared" si="5"/>
        <v>0.85</v>
      </c>
    </row>
    <row r="19" spans="1:7" ht="18.75" customHeight="1" x14ac:dyDescent="0.2">
      <c r="A19" s="622"/>
      <c r="B19" s="368">
        <v>15</v>
      </c>
      <c r="C19" s="369">
        <v>17</v>
      </c>
      <c r="D19" s="254">
        <v>0.95</v>
      </c>
      <c r="E19" s="364">
        <f t="shared" si="3"/>
        <v>0.95</v>
      </c>
      <c r="F19" s="365">
        <f t="shared" si="4"/>
        <v>0</v>
      </c>
      <c r="G19" s="366">
        <f t="shared" si="5"/>
        <v>0.95</v>
      </c>
    </row>
    <row r="20" spans="1:7" ht="18.75" customHeight="1" thickBot="1" x14ac:dyDescent="0.25">
      <c r="A20" s="623"/>
      <c r="B20" s="374">
        <v>17</v>
      </c>
      <c r="C20" s="375">
        <v>25</v>
      </c>
      <c r="D20" s="266">
        <v>1</v>
      </c>
      <c r="E20" s="382">
        <f t="shared" si="3"/>
        <v>1</v>
      </c>
      <c r="F20" s="383">
        <f t="shared" si="4"/>
        <v>0</v>
      </c>
      <c r="G20" s="378">
        <f t="shared" si="5"/>
        <v>1</v>
      </c>
    </row>
    <row r="21" spans="1:7" ht="18.75" customHeight="1" x14ac:dyDescent="0.2">
      <c r="A21" s="621" t="s">
        <v>162</v>
      </c>
      <c r="B21" s="379"/>
      <c r="C21" s="380">
        <v>8</v>
      </c>
      <c r="D21" s="130">
        <v>0.45</v>
      </c>
      <c r="E21" s="361">
        <f t="shared" si="3"/>
        <v>0.45</v>
      </c>
      <c r="F21" s="362">
        <f t="shared" si="4"/>
        <v>0</v>
      </c>
      <c r="G21" s="381">
        <f t="shared" si="5"/>
        <v>0.45</v>
      </c>
    </row>
    <row r="22" spans="1:7" ht="18.75" customHeight="1" x14ac:dyDescent="0.2">
      <c r="A22" s="622"/>
      <c r="B22" s="359">
        <v>8</v>
      </c>
      <c r="C22" s="360">
        <v>10</v>
      </c>
      <c r="D22" s="144">
        <v>0.55000000000000004</v>
      </c>
      <c r="E22" s="364">
        <f t="shared" si="3"/>
        <v>0.55000000000000004</v>
      </c>
      <c r="F22" s="365">
        <f t="shared" si="4"/>
        <v>0</v>
      </c>
      <c r="G22" s="366">
        <f t="shared" si="5"/>
        <v>0.55000000000000004</v>
      </c>
    </row>
    <row r="23" spans="1:7" ht="18.75" customHeight="1" x14ac:dyDescent="0.2">
      <c r="A23" s="622"/>
      <c r="B23" s="359">
        <v>10</v>
      </c>
      <c r="C23" s="360">
        <v>12</v>
      </c>
      <c r="D23" s="144">
        <v>0.65</v>
      </c>
      <c r="E23" s="364">
        <f t="shared" si="3"/>
        <v>0.65</v>
      </c>
      <c r="F23" s="365">
        <f t="shared" si="4"/>
        <v>0</v>
      </c>
      <c r="G23" s="366">
        <f t="shared" si="5"/>
        <v>0.65</v>
      </c>
    </row>
    <row r="24" spans="1:7" ht="18.75" customHeight="1" x14ac:dyDescent="0.2">
      <c r="A24" s="622"/>
      <c r="B24" s="359">
        <v>12</v>
      </c>
      <c r="C24" s="360">
        <v>14</v>
      </c>
      <c r="D24" s="252">
        <v>0.75</v>
      </c>
      <c r="E24" s="364">
        <f t="shared" si="3"/>
        <v>0.75</v>
      </c>
      <c r="F24" s="365">
        <f t="shared" si="4"/>
        <v>0</v>
      </c>
      <c r="G24" s="366">
        <f t="shared" si="5"/>
        <v>0.75</v>
      </c>
    </row>
    <row r="25" spans="1:7" ht="18.75" customHeight="1" x14ac:dyDescent="0.2">
      <c r="A25" s="622"/>
      <c r="B25" s="368">
        <v>14</v>
      </c>
      <c r="C25" s="369">
        <v>16</v>
      </c>
      <c r="D25" s="144">
        <v>0.85</v>
      </c>
      <c r="E25" s="364">
        <f t="shared" si="3"/>
        <v>0.85</v>
      </c>
      <c r="F25" s="365">
        <f t="shared" si="4"/>
        <v>0</v>
      </c>
      <c r="G25" s="366">
        <f t="shared" si="5"/>
        <v>0.85</v>
      </c>
    </row>
    <row r="26" spans="1:7" ht="18.75" customHeight="1" x14ac:dyDescent="0.2">
      <c r="A26" s="622"/>
      <c r="B26" s="368">
        <v>16</v>
      </c>
      <c r="C26" s="369">
        <v>17</v>
      </c>
      <c r="D26" s="254">
        <v>0.95</v>
      </c>
      <c r="E26" s="364">
        <f t="shared" ref="E26:E32" si="6">D26</f>
        <v>0.95</v>
      </c>
      <c r="F26" s="365">
        <f t="shared" ref="F26:F32" si="7">D26-E26</f>
        <v>0</v>
      </c>
      <c r="G26" s="366">
        <f t="shared" ref="G26:G32" si="8">D26</f>
        <v>0.95</v>
      </c>
    </row>
    <row r="27" spans="1:7" ht="18.75" customHeight="1" thickBot="1" x14ac:dyDescent="0.25">
      <c r="A27" s="623"/>
      <c r="B27" s="374">
        <v>17</v>
      </c>
      <c r="C27" s="375">
        <v>25</v>
      </c>
      <c r="D27" s="266">
        <v>1</v>
      </c>
      <c r="E27" s="382">
        <f t="shared" si="6"/>
        <v>1</v>
      </c>
      <c r="F27" s="383">
        <f t="shared" si="7"/>
        <v>0</v>
      </c>
      <c r="G27" s="378">
        <f t="shared" si="8"/>
        <v>1</v>
      </c>
    </row>
    <row r="28" spans="1:7" ht="18.75" customHeight="1" x14ac:dyDescent="0.2">
      <c r="A28" s="621" t="s">
        <v>33</v>
      </c>
      <c r="B28" s="379"/>
      <c r="C28" s="380">
        <v>8</v>
      </c>
      <c r="D28" s="130">
        <v>0.5</v>
      </c>
      <c r="E28" s="361">
        <f t="shared" si="6"/>
        <v>0.5</v>
      </c>
      <c r="F28" s="362">
        <f t="shared" si="7"/>
        <v>0</v>
      </c>
      <c r="G28" s="381">
        <f t="shared" si="8"/>
        <v>0.5</v>
      </c>
    </row>
    <row r="29" spans="1:7" ht="18.75" customHeight="1" x14ac:dyDescent="0.2">
      <c r="A29" s="622"/>
      <c r="B29" s="359">
        <v>8</v>
      </c>
      <c r="C29" s="360">
        <v>9</v>
      </c>
      <c r="D29" s="144">
        <v>0.55000000000000004</v>
      </c>
      <c r="E29" s="364">
        <f t="shared" si="6"/>
        <v>0.55000000000000004</v>
      </c>
      <c r="F29" s="365">
        <f t="shared" si="7"/>
        <v>0</v>
      </c>
      <c r="G29" s="366">
        <f t="shared" si="8"/>
        <v>0.55000000000000004</v>
      </c>
    </row>
    <row r="30" spans="1:7" ht="18.75" customHeight="1" x14ac:dyDescent="0.2">
      <c r="A30" s="622"/>
      <c r="B30" s="359">
        <v>9</v>
      </c>
      <c r="C30" s="360">
        <v>11</v>
      </c>
      <c r="D30" s="144">
        <v>0.65</v>
      </c>
      <c r="E30" s="364">
        <f t="shared" si="6"/>
        <v>0.65</v>
      </c>
      <c r="F30" s="365">
        <f t="shared" si="7"/>
        <v>0</v>
      </c>
      <c r="G30" s="366">
        <f t="shared" si="8"/>
        <v>0.65</v>
      </c>
    </row>
    <row r="31" spans="1:7" ht="18.75" customHeight="1" x14ac:dyDescent="0.2">
      <c r="A31" s="622"/>
      <c r="B31" s="359">
        <v>11</v>
      </c>
      <c r="C31" s="360">
        <v>13</v>
      </c>
      <c r="D31" s="252">
        <v>0.75</v>
      </c>
      <c r="E31" s="364">
        <f t="shared" si="6"/>
        <v>0.75</v>
      </c>
      <c r="F31" s="365">
        <f t="shared" si="7"/>
        <v>0</v>
      </c>
      <c r="G31" s="366">
        <f t="shared" si="8"/>
        <v>0.75</v>
      </c>
    </row>
    <row r="32" spans="1:7" ht="18.75" customHeight="1" x14ac:dyDescent="0.2">
      <c r="A32" s="622"/>
      <c r="B32" s="368">
        <v>13</v>
      </c>
      <c r="C32" s="369">
        <v>15</v>
      </c>
      <c r="D32" s="144">
        <v>0.85</v>
      </c>
      <c r="E32" s="364">
        <f t="shared" si="6"/>
        <v>0.85</v>
      </c>
      <c r="F32" s="365">
        <f t="shared" si="7"/>
        <v>0</v>
      </c>
      <c r="G32" s="366">
        <f t="shared" si="8"/>
        <v>0.85</v>
      </c>
    </row>
    <row r="33" spans="1:7" ht="18.75" customHeight="1" x14ac:dyDescent="0.2">
      <c r="A33" s="622"/>
      <c r="B33" s="368">
        <v>15</v>
      </c>
      <c r="C33" s="369">
        <v>17</v>
      </c>
      <c r="D33" s="254">
        <v>0.95</v>
      </c>
      <c r="E33" s="364">
        <f>D33</f>
        <v>0.95</v>
      </c>
      <c r="F33" s="365">
        <f>D33-E33</f>
        <v>0</v>
      </c>
      <c r="G33" s="366">
        <f>D33</f>
        <v>0.95</v>
      </c>
    </row>
    <row r="34" spans="1:7" ht="18.75" customHeight="1" thickBot="1" x14ac:dyDescent="0.25">
      <c r="A34" s="623"/>
      <c r="B34" s="374">
        <v>17</v>
      </c>
      <c r="C34" s="375">
        <v>25</v>
      </c>
      <c r="D34" s="266">
        <v>1</v>
      </c>
      <c r="E34" s="382">
        <f>D34</f>
        <v>1</v>
      </c>
      <c r="F34" s="383">
        <f>D34-E34</f>
        <v>0</v>
      </c>
      <c r="G34" s="378">
        <f>D34</f>
        <v>1</v>
      </c>
    </row>
    <row r="35" spans="1:7" x14ac:dyDescent="0.2">
      <c r="F35" s="390"/>
      <c r="G35" s="390"/>
    </row>
    <row r="36" spans="1:7" ht="14" x14ac:dyDescent="0.2">
      <c r="A36" s="384" t="s">
        <v>51</v>
      </c>
    </row>
    <row r="37" spans="1:7" x14ac:dyDescent="0.2">
      <c r="A37" s="385" t="s">
        <v>61</v>
      </c>
    </row>
    <row r="38" spans="1:7" x14ac:dyDescent="0.2">
      <c r="A38" t="s">
        <v>143</v>
      </c>
    </row>
    <row r="39" spans="1:7" x14ac:dyDescent="0.2">
      <c r="A39" t="s">
        <v>19</v>
      </c>
    </row>
  </sheetData>
  <mergeCells count="10">
    <mergeCell ref="A6:A13"/>
    <mergeCell ref="A14:A20"/>
    <mergeCell ref="A21:A27"/>
    <mergeCell ref="A28:A34"/>
    <mergeCell ref="A1:H2"/>
    <mergeCell ref="A4:A5"/>
    <mergeCell ref="B4:C5"/>
    <mergeCell ref="D4:D5"/>
    <mergeCell ref="E4:F4"/>
    <mergeCell ref="G4:G5"/>
  </mergeCells>
  <phoneticPr fontId="36"/>
  <pageMargins left="0.73" right="0.19" top="0.57999999999999996" bottom="0.53" header="0.2" footer="0.2"/>
  <pageSetup paperSize="9"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K40"/>
  <sheetViews>
    <sheetView view="pageBreakPreview" topLeftCell="A12" zoomScaleNormal="100" zoomScaleSheetLayoutView="100" workbookViewId="0">
      <selection activeCell="E17" sqref="E17"/>
    </sheetView>
  </sheetViews>
  <sheetFormatPr defaultColWidth="9.09765625" defaultRowHeight="12" x14ac:dyDescent="0.2"/>
  <cols>
    <col min="1" max="1" width="14.296875" style="99" customWidth="1"/>
    <col min="2" max="2" width="14.296875" style="100" customWidth="1"/>
    <col min="3" max="4" width="14.296875" style="99" customWidth="1"/>
    <col min="5" max="5" width="17.09765625" style="101" customWidth="1"/>
    <col min="6" max="7" width="17.09765625" style="102" customWidth="1"/>
    <col min="8" max="8" width="10.09765625" style="103" customWidth="1"/>
    <col min="9" max="9" width="11.69921875" style="103" customWidth="1"/>
    <col min="10" max="10" width="11.69921875" style="102" customWidth="1"/>
    <col min="11" max="11" width="2.69921875" style="100" customWidth="1"/>
    <col min="12" max="12" width="2.69921875" style="100" bestFit="1" customWidth="1"/>
    <col min="13" max="13" width="5.69921875" style="100" customWidth="1"/>
    <col min="14" max="14" width="5.69921875" style="100" bestFit="1" customWidth="1"/>
    <col min="15" max="15" width="2.69921875" style="100" bestFit="1" customWidth="1"/>
    <col min="16" max="16" width="5.69921875" style="100" customWidth="1"/>
    <col min="17" max="17" width="9.09765625" style="100" bestFit="1"/>
    <col min="18" max="16384" width="9.09765625" style="100"/>
  </cols>
  <sheetData>
    <row r="1" spans="1:11" ht="24" customHeight="1" x14ac:dyDescent="0.2">
      <c r="A1" s="549" t="s">
        <v>256</v>
      </c>
      <c r="B1" s="549"/>
      <c r="C1" s="549"/>
      <c r="D1" s="549"/>
      <c r="E1" s="549"/>
      <c r="F1" s="549"/>
      <c r="G1" s="549"/>
      <c r="H1" s="549"/>
      <c r="I1" s="354"/>
      <c r="J1" s="354"/>
      <c r="K1" s="106"/>
    </row>
    <row r="2" spans="1:11" ht="15" customHeight="1" x14ac:dyDescent="0.2">
      <c r="A2" s="549"/>
      <c r="B2" s="549"/>
      <c r="C2" s="549"/>
      <c r="D2" s="549"/>
      <c r="E2" s="549"/>
      <c r="F2" s="549"/>
      <c r="G2" s="549"/>
      <c r="H2" s="549"/>
      <c r="I2" s="354"/>
      <c r="J2" s="354"/>
      <c r="K2" s="106"/>
    </row>
    <row r="3" spans="1:11" ht="15" customHeight="1" thickBot="1" x14ac:dyDescent="0.25">
      <c r="A3" s="105"/>
      <c r="B3" s="105"/>
      <c r="C3" s="105"/>
      <c r="D3" s="105"/>
      <c r="E3" s="105"/>
      <c r="F3" s="105"/>
      <c r="G3" s="355" t="s">
        <v>265</v>
      </c>
      <c r="H3" s="105"/>
      <c r="I3" s="354"/>
      <c r="J3" s="354"/>
      <c r="K3" s="106"/>
    </row>
    <row r="4" spans="1:11" ht="18.75" customHeight="1" x14ac:dyDescent="0.2">
      <c r="A4" s="624" t="s">
        <v>230</v>
      </c>
      <c r="B4" s="626" t="s">
        <v>281</v>
      </c>
      <c r="C4" s="627"/>
      <c r="D4" s="630" t="s">
        <v>102</v>
      </c>
      <c r="E4" s="632" t="s">
        <v>3</v>
      </c>
      <c r="F4" s="633"/>
      <c r="G4" s="634" t="s">
        <v>44</v>
      </c>
      <c r="H4" s="356"/>
      <c r="I4" s="356"/>
      <c r="J4" s="356"/>
      <c r="K4" s="106"/>
    </row>
    <row r="5" spans="1:11" ht="18.75" customHeight="1" thickBot="1" x14ac:dyDescent="0.25">
      <c r="A5" s="625"/>
      <c r="B5" s="628"/>
      <c r="C5" s="629"/>
      <c r="D5" s="631"/>
      <c r="E5" s="357" t="s">
        <v>45</v>
      </c>
      <c r="F5" s="358" t="s">
        <v>234</v>
      </c>
      <c r="G5" s="635"/>
      <c r="H5" s="237"/>
      <c r="I5" s="324"/>
      <c r="J5" s="325"/>
      <c r="K5" s="106"/>
    </row>
    <row r="6" spans="1:11" ht="18.75" customHeight="1" x14ac:dyDescent="0.2">
      <c r="A6" s="621" t="s">
        <v>8</v>
      </c>
      <c r="B6" s="379"/>
      <c r="C6" s="380">
        <v>7</v>
      </c>
      <c r="D6" s="130">
        <v>0.5</v>
      </c>
      <c r="E6" s="361">
        <f t="shared" ref="E6:E15" si="0">D6</f>
        <v>0.5</v>
      </c>
      <c r="F6" s="362">
        <f t="shared" ref="F6:F15" si="1">D6-E6</f>
        <v>0</v>
      </c>
      <c r="G6" s="381">
        <f t="shared" ref="G6:G15" si="2">D6</f>
        <v>0.5</v>
      </c>
    </row>
    <row r="7" spans="1:11" ht="18.75" customHeight="1" x14ac:dyDescent="0.2">
      <c r="A7" s="622"/>
      <c r="B7" s="359">
        <v>7</v>
      </c>
      <c r="C7" s="360">
        <v>9</v>
      </c>
      <c r="D7" s="144">
        <v>0.55000000000000004</v>
      </c>
      <c r="E7" s="364">
        <f t="shared" si="0"/>
        <v>0.55000000000000004</v>
      </c>
      <c r="F7" s="365">
        <f t="shared" si="1"/>
        <v>0</v>
      </c>
      <c r="G7" s="366">
        <f t="shared" si="2"/>
        <v>0.55000000000000004</v>
      </c>
    </row>
    <row r="8" spans="1:11" ht="18.75" customHeight="1" x14ac:dyDescent="0.2">
      <c r="A8" s="622"/>
      <c r="B8" s="359">
        <v>9</v>
      </c>
      <c r="C8" s="360">
        <v>11</v>
      </c>
      <c r="D8" s="144">
        <v>0.65</v>
      </c>
      <c r="E8" s="364">
        <f t="shared" si="0"/>
        <v>0.65</v>
      </c>
      <c r="F8" s="365">
        <f t="shared" si="1"/>
        <v>0</v>
      </c>
      <c r="G8" s="366">
        <f t="shared" si="2"/>
        <v>0.65</v>
      </c>
    </row>
    <row r="9" spans="1:11" ht="18.75" customHeight="1" x14ac:dyDescent="0.2">
      <c r="A9" s="622"/>
      <c r="B9" s="359">
        <v>11</v>
      </c>
      <c r="C9" s="360">
        <v>13</v>
      </c>
      <c r="D9" s="252">
        <v>0.75</v>
      </c>
      <c r="E9" s="364">
        <f t="shared" si="0"/>
        <v>0.75</v>
      </c>
      <c r="F9" s="365">
        <f t="shared" si="1"/>
        <v>0</v>
      </c>
      <c r="G9" s="366">
        <f t="shared" si="2"/>
        <v>0.75</v>
      </c>
    </row>
    <row r="10" spans="1:11" ht="18.75" customHeight="1" x14ac:dyDescent="0.2">
      <c r="A10" s="622"/>
      <c r="B10" s="368">
        <v>13</v>
      </c>
      <c r="C10" s="369">
        <v>15</v>
      </c>
      <c r="D10" s="144">
        <v>0.85</v>
      </c>
      <c r="E10" s="364">
        <f t="shared" si="0"/>
        <v>0.85</v>
      </c>
      <c r="F10" s="365">
        <f t="shared" si="1"/>
        <v>0</v>
      </c>
      <c r="G10" s="366">
        <f t="shared" si="2"/>
        <v>0.85</v>
      </c>
    </row>
    <row r="11" spans="1:11" ht="18.75" customHeight="1" x14ac:dyDescent="0.2">
      <c r="A11" s="622"/>
      <c r="B11" s="368">
        <v>15</v>
      </c>
      <c r="C11" s="369">
        <v>17</v>
      </c>
      <c r="D11" s="254">
        <v>0.95</v>
      </c>
      <c r="E11" s="364">
        <f t="shared" si="0"/>
        <v>0.95</v>
      </c>
      <c r="F11" s="365">
        <f t="shared" si="1"/>
        <v>0</v>
      </c>
      <c r="G11" s="366">
        <f t="shared" si="2"/>
        <v>0.95</v>
      </c>
    </row>
    <row r="12" spans="1:11" ht="18.75" customHeight="1" thickBot="1" x14ac:dyDescent="0.25">
      <c r="A12" s="623"/>
      <c r="B12" s="374">
        <v>17</v>
      </c>
      <c r="C12" s="375">
        <v>25</v>
      </c>
      <c r="D12" s="266">
        <v>1</v>
      </c>
      <c r="E12" s="382">
        <f t="shared" si="0"/>
        <v>1</v>
      </c>
      <c r="F12" s="383">
        <f t="shared" si="1"/>
        <v>0</v>
      </c>
      <c r="G12" s="378">
        <f t="shared" si="2"/>
        <v>1</v>
      </c>
    </row>
    <row r="13" spans="1:11" ht="18.75" customHeight="1" x14ac:dyDescent="0.2">
      <c r="A13" s="621" t="s">
        <v>232</v>
      </c>
      <c r="B13" s="379"/>
      <c r="C13" s="380">
        <v>7</v>
      </c>
      <c r="D13" s="130">
        <v>0.4</v>
      </c>
      <c r="E13" s="361">
        <f t="shared" si="0"/>
        <v>0.4</v>
      </c>
      <c r="F13" s="362">
        <f t="shared" si="1"/>
        <v>0</v>
      </c>
      <c r="G13" s="381">
        <f t="shared" si="2"/>
        <v>0.4</v>
      </c>
    </row>
    <row r="14" spans="1:11" ht="18.75" customHeight="1" x14ac:dyDescent="0.2">
      <c r="A14" s="622"/>
      <c r="B14" s="359">
        <v>7</v>
      </c>
      <c r="C14" s="360">
        <v>8</v>
      </c>
      <c r="D14" s="144">
        <v>0.45</v>
      </c>
      <c r="E14" s="364">
        <f t="shared" si="0"/>
        <v>0.45</v>
      </c>
      <c r="F14" s="365">
        <f t="shared" si="1"/>
        <v>0</v>
      </c>
      <c r="G14" s="366">
        <f t="shared" si="2"/>
        <v>0.45</v>
      </c>
    </row>
    <row r="15" spans="1:11" ht="18.75" customHeight="1" x14ac:dyDescent="0.2">
      <c r="A15" s="622"/>
      <c r="B15" s="359">
        <v>8</v>
      </c>
      <c r="C15" s="360">
        <v>10</v>
      </c>
      <c r="D15" s="144">
        <v>0.55000000000000004</v>
      </c>
      <c r="E15" s="364">
        <f t="shared" si="0"/>
        <v>0.55000000000000004</v>
      </c>
      <c r="F15" s="365">
        <f t="shared" si="1"/>
        <v>0</v>
      </c>
      <c r="G15" s="366">
        <f t="shared" si="2"/>
        <v>0.55000000000000004</v>
      </c>
    </row>
    <row r="16" spans="1:11" ht="18.75" customHeight="1" x14ac:dyDescent="0.2">
      <c r="A16" s="622"/>
      <c r="B16" s="359">
        <v>10</v>
      </c>
      <c r="C16" s="360">
        <v>12</v>
      </c>
      <c r="D16" s="252">
        <v>0.65</v>
      </c>
      <c r="E16" s="364">
        <f t="shared" ref="E16:E25" si="3">D16</f>
        <v>0.65</v>
      </c>
      <c r="F16" s="365">
        <f t="shared" ref="F16:F25" si="4">D16-E16</f>
        <v>0</v>
      </c>
      <c r="G16" s="366">
        <f t="shared" ref="G16:G25" si="5">D16</f>
        <v>0.65</v>
      </c>
    </row>
    <row r="17" spans="1:7" ht="18.75" customHeight="1" x14ac:dyDescent="0.2">
      <c r="A17" s="622"/>
      <c r="B17" s="368">
        <v>12</v>
      </c>
      <c r="C17" s="369">
        <v>14</v>
      </c>
      <c r="D17" s="144">
        <v>0.75</v>
      </c>
      <c r="E17" s="364">
        <f t="shared" si="3"/>
        <v>0.75</v>
      </c>
      <c r="F17" s="365">
        <f t="shared" si="4"/>
        <v>0</v>
      </c>
      <c r="G17" s="366">
        <f t="shared" si="5"/>
        <v>0.75</v>
      </c>
    </row>
    <row r="18" spans="1:7" ht="18.75" customHeight="1" x14ac:dyDescent="0.2">
      <c r="A18" s="622"/>
      <c r="B18" s="368">
        <v>14</v>
      </c>
      <c r="C18" s="369">
        <v>16</v>
      </c>
      <c r="D18" s="254">
        <v>0.85</v>
      </c>
      <c r="E18" s="364">
        <f t="shared" si="3"/>
        <v>0.85</v>
      </c>
      <c r="F18" s="365">
        <f t="shared" si="4"/>
        <v>0</v>
      </c>
      <c r="G18" s="366">
        <f t="shared" si="5"/>
        <v>0.85</v>
      </c>
    </row>
    <row r="19" spans="1:7" ht="18.75" customHeight="1" thickBot="1" x14ac:dyDescent="0.25">
      <c r="A19" s="623"/>
      <c r="B19" s="374">
        <v>16</v>
      </c>
      <c r="C19" s="375">
        <v>25</v>
      </c>
      <c r="D19" s="266">
        <v>0.9</v>
      </c>
      <c r="E19" s="382">
        <f t="shared" si="3"/>
        <v>0.9</v>
      </c>
      <c r="F19" s="383">
        <f t="shared" si="4"/>
        <v>0</v>
      </c>
      <c r="G19" s="378">
        <f t="shared" si="5"/>
        <v>0.9</v>
      </c>
    </row>
    <row r="20" spans="1:7" ht="18.75" customHeight="1" x14ac:dyDescent="0.2">
      <c r="A20" s="621" t="s">
        <v>204</v>
      </c>
      <c r="B20" s="379"/>
      <c r="C20" s="380">
        <v>7</v>
      </c>
      <c r="D20" s="130">
        <v>0.4</v>
      </c>
      <c r="E20" s="361">
        <f t="shared" si="3"/>
        <v>0.4</v>
      </c>
      <c r="F20" s="362">
        <f t="shared" si="4"/>
        <v>0</v>
      </c>
      <c r="G20" s="381">
        <f t="shared" si="5"/>
        <v>0.4</v>
      </c>
    </row>
    <row r="21" spans="1:7" ht="18.75" customHeight="1" x14ac:dyDescent="0.2">
      <c r="A21" s="622"/>
      <c r="B21" s="359">
        <v>7</v>
      </c>
      <c r="C21" s="360">
        <v>9</v>
      </c>
      <c r="D21" s="144">
        <v>0.45</v>
      </c>
      <c r="E21" s="364">
        <f t="shared" si="3"/>
        <v>0.45</v>
      </c>
      <c r="F21" s="365">
        <f t="shared" si="4"/>
        <v>0</v>
      </c>
      <c r="G21" s="366">
        <f t="shared" si="5"/>
        <v>0.45</v>
      </c>
    </row>
    <row r="22" spans="1:7" ht="18.75" customHeight="1" x14ac:dyDescent="0.2">
      <c r="A22" s="622"/>
      <c r="B22" s="359">
        <v>9</v>
      </c>
      <c r="C22" s="360">
        <v>10</v>
      </c>
      <c r="D22" s="144">
        <v>0.55000000000000004</v>
      </c>
      <c r="E22" s="364">
        <f t="shared" si="3"/>
        <v>0.55000000000000004</v>
      </c>
      <c r="F22" s="365">
        <f t="shared" si="4"/>
        <v>0</v>
      </c>
      <c r="G22" s="366">
        <f t="shared" si="5"/>
        <v>0.55000000000000004</v>
      </c>
    </row>
    <row r="23" spans="1:7" ht="18.75" customHeight="1" x14ac:dyDescent="0.2">
      <c r="A23" s="622"/>
      <c r="B23" s="359">
        <v>10</v>
      </c>
      <c r="C23" s="360">
        <v>12</v>
      </c>
      <c r="D23" s="252">
        <v>0.65</v>
      </c>
      <c r="E23" s="364">
        <f t="shared" si="3"/>
        <v>0.65</v>
      </c>
      <c r="F23" s="365">
        <f t="shared" si="4"/>
        <v>0</v>
      </c>
      <c r="G23" s="366">
        <f t="shared" si="5"/>
        <v>0.65</v>
      </c>
    </row>
    <row r="24" spans="1:7" ht="18.75" customHeight="1" x14ac:dyDescent="0.2">
      <c r="A24" s="622"/>
      <c r="B24" s="368">
        <v>12</v>
      </c>
      <c r="C24" s="369">
        <v>14</v>
      </c>
      <c r="D24" s="144">
        <v>0.75</v>
      </c>
      <c r="E24" s="364">
        <f t="shared" si="3"/>
        <v>0.75</v>
      </c>
      <c r="F24" s="365">
        <f t="shared" si="4"/>
        <v>0</v>
      </c>
      <c r="G24" s="366">
        <f t="shared" si="5"/>
        <v>0.75</v>
      </c>
    </row>
    <row r="25" spans="1:7" ht="18.75" customHeight="1" x14ac:dyDescent="0.2">
      <c r="A25" s="622"/>
      <c r="B25" s="368">
        <v>14</v>
      </c>
      <c r="C25" s="369">
        <v>16</v>
      </c>
      <c r="D25" s="254">
        <v>0.85</v>
      </c>
      <c r="E25" s="364">
        <f t="shared" si="3"/>
        <v>0.85</v>
      </c>
      <c r="F25" s="365">
        <f t="shared" si="4"/>
        <v>0</v>
      </c>
      <c r="G25" s="366">
        <f t="shared" si="5"/>
        <v>0.85</v>
      </c>
    </row>
    <row r="26" spans="1:7" ht="18.75" customHeight="1" x14ac:dyDescent="0.2">
      <c r="A26" s="622"/>
      <c r="B26" s="368">
        <v>16</v>
      </c>
      <c r="C26" s="369">
        <v>18</v>
      </c>
      <c r="D26" s="391">
        <v>0.95</v>
      </c>
      <c r="E26" s="364">
        <f t="shared" ref="E26:E32" si="6">D26</f>
        <v>0.95</v>
      </c>
      <c r="F26" s="365">
        <f t="shared" ref="F26:F32" si="7">D26-E26</f>
        <v>0</v>
      </c>
      <c r="G26" s="366">
        <f t="shared" ref="G26:G32" si="8">D26</f>
        <v>0.95</v>
      </c>
    </row>
    <row r="27" spans="1:7" ht="18.75" customHeight="1" thickBot="1" x14ac:dyDescent="0.25">
      <c r="A27" s="623"/>
      <c r="B27" s="374">
        <v>18</v>
      </c>
      <c r="C27" s="375">
        <v>25</v>
      </c>
      <c r="D27" s="266">
        <v>1</v>
      </c>
      <c r="E27" s="382">
        <f t="shared" si="6"/>
        <v>1</v>
      </c>
      <c r="F27" s="383">
        <f t="shared" si="7"/>
        <v>0</v>
      </c>
      <c r="G27" s="378">
        <f t="shared" si="8"/>
        <v>1</v>
      </c>
    </row>
    <row r="28" spans="1:7" ht="18.75" customHeight="1" x14ac:dyDescent="0.2">
      <c r="A28" s="621" t="s">
        <v>247</v>
      </c>
      <c r="B28" s="379"/>
      <c r="C28" s="380">
        <v>6</v>
      </c>
      <c r="D28" s="130">
        <v>0.4</v>
      </c>
      <c r="E28" s="361">
        <f t="shared" si="6"/>
        <v>0.4</v>
      </c>
      <c r="F28" s="362">
        <f t="shared" si="7"/>
        <v>0</v>
      </c>
      <c r="G28" s="381">
        <f t="shared" si="8"/>
        <v>0.4</v>
      </c>
    </row>
    <row r="29" spans="1:7" ht="18.75" customHeight="1" x14ac:dyDescent="0.2">
      <c r="A29" s="622"/>
      <c r="B29" s="359">
        <v>6</v>
      </c>
      <c r="C29" s="360">
        <v>8</v>
      </c>
      <c r="D29" s="144">
        <v>0.45</v>
      </c>
      <c r="E29" s="364">
        <f t="shared" si="6"/>
        <v>0.45</v>
      </c>
      <c r="F29" s="365">
        <f t="shared" si="7"/>
        <v>0</v>
      </c>
      <c r="G29" s="366">
        <f t="shared" si="8"/>
        <v>0.45</v>
      </c>
    </row>
    <row r="30" spans="1:7" ht="18.75" customHeight="1" x14ac:dyDescent="0.2">
      <c r="A30" s="622"/>
      <c r="B30" s="359">
        <v>8</v>
      </c>
      <c r="C30" s="360">
        <v>10</v>
      </c>
      <c r="D30" s="144">
        <v>0.55000000000000004</v>
      </c>
      <c r="E30" s="364">
        <f t="shared" si="6"/>
        <v>0.55000000000000004</v>
      </c>
      <c r="F30" s="365">
        <f t="shared" si="7"/>
        <v>0</v>
      </c>
      <c r="G30" s="366">
        <f t="shared" si="8"/>
        <v>0.55000000000000004</v>
      </c>
    </row>
    <row r="31" spans="1:7" ht="18.75" customHeight="1" x14ac:dyDescent="0.2">
      <c r="A31" s="622"/>
      <c r="B31" s="359">
        <v>10</v>
      </c>
      <c r="C31" s="360">
        <v>12</v>
      </c>
      <c r="D31" s="252">
        <v>0.65</v>
      </c>
      <c r="E31" s="364">
        <f t="shared" si="6"/>
        <v>0.65</v>
      </c>
      <c r="F31" s="365">
        <f t="shared" si="7"/>
        <v>0</v>
      </c>
      <c r="G31" s="366">
        <f t="shared" si="8"/>
        <v>0.65</v>
      </c>
    </row>
    <row r="32" spans="1:7" ht="18.75" customHeight="1" x14ac:dyDescent="0.2">
      <c r="A32" s="622"/>
      <c r="B32" s="368">
        <v>12</v>
      </c>
      <c r="C32" s="369">
        <v>14</v>
      </c>
      <c r="D32" s="144">
        <v>0.75</v>
      </c>
      <c r="E32" s="364">
        <f t="shared" si="6"/>
        <v>0.75</v>
      </c>
      <c r="F32" s="365">
        <f t="shared" si="7"/>
        <v>0</v>
      </c>
      <c r="G32" s="366">
        <f t="shared" si="8"/>
        <v>0.75</v>
      </c>
    </row>
    <row r="33" spans="1:7" ht="18.75" customHeight="1" x14ac:dyDescent="0.2">
      <c r="A33" s="622"/>
      <c r="B33" s="368">
        <v>14</v>
      </c>
      <c r="C33" s="369">
        <v>16</v>
      </c>
      <c r="D33" s="391">
        <v>0.85</v>
      </c>
      <c r="E33" s="364">
        <f>D33</f>
        <v>0.85</v>
      </c>
      <c r="F33" s="365">
        <f>D33-E33</f>
        <v>0</v>
      </c>
      <c r="G33" s="366">
        <f>D33</f>
        <v>0.85</v>
      </c>
    </row>
    <row r="34" spans="1:7" ht="18.75" customHeight="1" x14ac:dyDescent="0.2">
      <c r="A34" s="622"/>
      <c r="B34" s="368">
        <v>16</v>
      </c>
      <c r="C34" s="369">
        <v>18</v>
      </c>
      <c r="D34" s="254">
        <v>0.95</v>
      </c>
      <c r="E34" s="364">
        <f>D34</f>
        <v>0.95</v>
      </c>
      <c r="F34" s="365">
        <f>D34-E34</f>
        <v>0</v>
      </c>
      <c r="G34" s="366">
        <f>D34</f>
        <v>0.95</v>
      </c>
    </row>
    <row r="35" spans="1:7" ht="18.75" customHeight="1" thickBot="1" x14ac:dyDescent="0.25">
      <c r="A35" s="623"/>
      <c r="B35" s="374">
        <v>18</v>
      </c>
      <c r="C35" s="375">
        <v>25</v>
      </c>
      <c r="D35" s="266">
        <v>1</v>
      </c>
      <c r="E35" s="382">
        <f>D35</f>
        <v>1</v>
      </c>
      <c r="F35" s="383">
        <f>D35-E35</f>
        <v>0</v>
      </c>
      <c r="G35" s="378">
        <f>D35</f>
        <v>1</v>
      </c>
    </row>
    <row r="36" spans="1:7" x14ac:dyDescent="0.2">
      <c r="F36" s="390"/>
      <c r="G36" s="390"/>
    </row>
    <row r="37" spans="1:7" ht="14" x14ac:dyDescent="0.2">
      <c r="A37" s="384" t="s">
        <v>51</v>
      </c>
    </row>
    <row r="38" spans="1:7" x14ac:dyDescent="0.2">
      <c r="A38" s="385" t="s">
        <v>61</v>
      </c>
    </row>
    <row r="39" spans="1:7" x14ac:dyDescent="0.2">
      <c r="A39" t="s">
        <v>143</v>
      </c>
    </row>
    <row r="40" spans="1:7" x14ac:dyDescent="0.2">
      <c r="A40" t="s">
        <v>19</v>
      </c>
    </row>
  </sheetData>
  <mergeCells count="10">
    <mergeCell ref="A6:A12"/>
    <mergeCell ref="A13:A19"/>
    <mergeCell ref="A20:A27"/>
    <mergeCell ref="A28:A35"/>
    <mergeCell ref="A1:H2"/>
    <mergeCell ref="A4:A5"/>
    <mergeCell ref="B4:C5"/>
    <mergeCell ref="D4:D5"/>
    <mergeCell ref="E4:F4"/>
    <mergeCell ref="G4:G5"/>
  </mergeCells>
  <phoneticPr fontId="36"/>
  <pageMargins left="0.73" right="0.19" top="0.57999999999999996" bottom="0.53" header="0.2" footer="0.2"/>
  <pageSetup paperSize="9"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K40"/>
  <sheetViews>
    <sheetView view="pageBreakPreview" topLeftCell="A16" zoomScaleNormal="100" zoomScaleSheetLayoutView="100" workbookViewId="0">
      <selection activeCell="B35" sqref="A35:IV35"/>
    </sheetView>
  </sheetViews>
  <sheetFormatPr defaultColWidth="9.09765625" defaultRowHeight="12" x14ac:dyDescent="0.2"/>
  <cols>
    <col min="1" max="1" width="14.296875" style="99" customWidth="1"/>
    <col min="2" max="2" width="14.296875" style="100" customWidth="1"/>
    <col min="3" max="4" width="14.296875" style="99" customWidth="1"/>
    <col min="5" max="5" width="17.09765625" style="101" customWidth="1"/>
    <col min="6" max="7" width="17.09765625" style="102" customWidth="1"/>
    <col min="8" max="8" width="10.09765625" style="103" customWidth="1"/>
    <col min="9" max="9" width="11.69921875" style="103" customWidth="1"/>
    <col min="10" max="10" width="11.69921875" style="102" customWidth="1"/>
    <col min="11" max="11" width="2.69921875" style="100" customWidth="1"/>
    <col min="12" max="12" width="2.69921875" style="100" bestFit="1" customWidth="1"/>
    <col min="13" max="13" width="5.69921875" style="100" customWidth="1"/>
    <col min="14" max="14" width="5.69921875" style="100" bestFit="1" customWidth="1"/>
    <col min="15" max="15" width="2.69921875" style="100" bestFit="1" customWidth="1"/>
    <col min="16" max="16" width="5.69921875" style="100" customWidth="1"/>
    <col min="17" max="17" width="9.09765625" style="100" bestFit="1"/>
    <col min="18" max="16384" width="9.09765625" style="100"/>
  </cols>
  <sheetData>
    <row r="1" spans="1:11" ht="24" customHeight="1" x14ac:dyDescent="0.2">
      <c r="A1" s="636" t="s">
        <v>256</v>
      </c>
      <c r="B1" s="636"/>
      <c r="C1" s="636"/>
      <c r="D1" s="636"/>
      <c r="E1" s="636"/>
      <c r="F1" s="636"/>
      <c r="G1" s="636"/>
      <c r="H1" s="105"/>
      <c r="I1" s="354"/>
      <c r="J1" s="354"/>
      <c r="K1" s="106"/>
    </row>
    <row r="2" spans="1:11" ht="15" customHeight="1" x14ac:dyDescent="0.2">
      <c r="A2" s="636"/>
      <c r="B2" s="636"/>
      <c r="C2" s="636"/>
      <c r="D2" s="636"/>
      <c r="E2" s="636"/>
      <c r="F2" s="636"/>
      <c r="G2" s="636"/>
      <c r="H2" s="105"/>
      <c r="I2" s="354"/>
      <c r="J2" s="354"/>
      <c r="K2" s="106"/>
    </row>
    <row r="3" spans="1:11" ht="15" customHeight="1" thickBot="1" x14ac:dyDescent="0.25">
      <c r="A3" s="105"/>
      <c r="B3" s="105"/>
      <c r="C3" s="105"/>
      <c r="D3" s="105"/>
      <c r="E3" s="105"/>
      <c r="F3" s="105"/>
      <c r="G3" s="355" t="s">
        <v>265</v>
      </c>
      <c r="H3" s="105"/>
      <c r="I3" s="354"/>
      <c r="J3" s="354"/>
      <c r="K3" s="106"/>
    </row>
    <row r="4" spans="1:11" ht="18.75" customHeight="1" x14ac:dyDescent="0.2">
      <c r="A4" s="624" t="s">
        <v>230</v>
      </c>
      <c r="B4" s="626" t="s">
        <v>281</v>
      </c>
      <c r="C4" s="627"/>
      <c r="D4" s="630" t="s">
        <v>102</v>
      </c>
      <c r="E4" s="632" t="s">
        <v>3</v>
      </c>
      <c r="F4" s="633"/>
      <c r="G4" s="634" t="s">
        <v>44</v>
      </c>
      <c r="H4" s="356"/>
      <c r="I4" s="356"/>
      <c r="J4" s="356"/>
      <c r="K4" s="106"/>
    </row>
    <row r="5" spans="1:11" ht="18.75" customHeight="1" thickBot="1" x14ac:dyDescent="0.25">
      <c r="A5" s="625"/>
      <c r="B5" s="628"/>
      <c r="C5" s="629"/>
      <c r="D5" s="631"/>
      <c r="E5" s="357" t="s">
        <v>45</v>
      </c>
      <c r="F5" s="358" t="s">
        <v>234</v>
      </c>
      <c r="G5" s="635"/>
      <c r="H5" s="237"/>
      <c r="I5" s="324"/>
      <c r="J5" s="325"/>
      <c r="K5" s="106"/>
    </row>
    <row r="6" spans="1:11" ht="18.75" customHeight="1" x14ac:dyDescent="0.2">
      <c r="A6" s="621" t="s">
        <v>272</v>
      </c>
      <c r="B6" s="379"/>
      <c r="C6" s="380">
        <v>7</v>
      </c>
      <c r="D6" s="130">
        <v>0.4</v>
      </c>
      <c r="E6" s="361">
        <f t="shared" ref="E6:E20" si="0">D6</f>
        <v>0.4</v>
      </c>
      <c r="F6" s="362">
        <f t="shared" ref="F6:F20" si="1">D6-E6</f>
        <v>0</v>
      </c>
      <c r="G6" s="381">
        <f t="shared" ref="G6:G20" si="2">D6</f>
        <v>0.4</v>
      </c>
    </row>
    <row r="7" spans="1:11" ht="18.75" customHeight="1" x14ac:dyDescent="0.2">
      <c r="A7" s="622"/>
      <c r="B7" s="359">
        <v>7</v>
      </c>
      <c r="C7" s="360">
        <v>9</v>
      </c>
      <c r="D7" s="144">
        <v>0.45</v>
      </c>
      <c r="E7" s="364">
        <f t="shared" si="0"/>
        <v>0.45</v>
      </c>
      <c r="F7" s="365">
        <f t="shared" si="1"/>
        <v>0</v>
      </c>
      <c r="G7" s="366">
        <f t="shared" si="2"/>
        <v>0.45</v>
      </c>
    </row>
    <row r="8" spans="1:11" ht="18.75" customHeight="1" x14ac:dyDescent="0.2">
      <c r="A8" s="622"/>
      <c r="B8" s="359">
        <v>9</v>
      </c>
      <c r="C8" s="360">
        <v>10</v>
      </c>
      <c r="D8" s="144">
        <v>0.55000000000000004</v>
      </c>
      <c r="E8" s="364">
        <f t="shared" si="0"/>
        <v>0.55000000000000004</v>
      </c>
      <c r="F8" s="365">
        <f t="shared" si="1"/>
        <v>0</v>
      </c>
      <c r="G8" s="366">
        <f t="shared" si="2"/>
        <v>0.55000000000000004</v>
      </c>
    </row>
    <row r="9" spans="1:11" ht="18.75" customHeight="1" x14ac:dyDescent="0.2">
      <c r="A9" s="622"/>
      <c r="B9" s="359">
        <v>10</v>
      </c>
      <c r="C9" s="360">
        <v>12</v>
      </c>
      <c r="D9" s="252">
        <v>0.65</v>
      </c>
      <c r="E9" s="364">
        <f t="shared" si="0"/>
        <v>0.65</v>
      </c>
      <c r="F9" s="365">
        <f t="shared" si="1"/>
        <v>0</v>
      </c>
      <c r="G9" s="366">
        <f t="shared" si="2"/>
        <v>0.65</v>
      </c>
    </row>
    <row r="10" spans="1:11" ht="18.75" customHeight="1" x14ac:dyDescent="0.2">
      <c r="A10" s="622"/>
      <c r="B10" s="368">
        <v>12</v>
      </c>
      <c r="C10" s="369">
        <v>14</v>
      </c>
      <c r="D10" s="144">
        <v>0.75</v>
      </c>
      <c r="E10" s="364">
        <f t="shared" si="0"/>
        <v>0.75</v>
      </c>
      <c r="F10" s="365">
        <f t="shared" si="1"/>
        <v>0</v>
      </c>
      <c r="G10" s="366">
        <f t="shared" si="2"/>
        <v>0.75</v>
      </c>
    </row>
    <row r="11" spans="1:11" ht="18.75" customHeight="1" x14ac:dyDescent="0.2">
      <c r="A11" s="622"/>
      <c r="B11" s="368">
        <v>14</v>
      </c>
      <c r="C11" s="369">
        <v>16</v>
      </c>
      <c r="D11" s="391">
        <v>0.85</v>
      </c>
      <c r="E11" s="364">
        <f t="shared" si="0"/>
        <v>0.85</v>
      </c>
      <c r="F11" s="365">
        <f t="shared" si="1"/>
        <v>0</v>
      </c>
      <c r="G11" s="366">
        <f t="shared" si="2"/>
        <v>0.85</v>
      </c>
    </row>
    <row r="12" spans="1:11" ht="18.75" customHeight="1" x14ac:dyDescent="0.2">
      <c r="A12" s="622"/>
      <c r="B12" s="368">
        <v>16</v>
      </c>
      <c r="C12" s="369">
        <v>18</v>
      </c>
      <c r="D12" s="254">
        <v>0.95</v>
      </c>
      <c r="E12" s="364">
        <f t="shared" si="0"/>
        <v>0.95</v>
      </c>
      <c r="F12" s="365">
        <f t="shared" si="1"/>
        <v>0</v>
      </c>
      <c r="G12" s="366">
        <f t="shared" si="2"/>
        <v>0.95</v>
      </c>
    </row>
    <row r="13" spans="1:11" ht="18.75" customHeight="1" thickBot="1" x14ac:dyDescent="0.25">
      <c r="A13" s="623"/>
      <c r="B13" s="374">
        <v>18</v>
      </c>
      <c r="C13" s="375">
        <v>25</v>
      </c>
      <c r="D13" s="266">
        <v>1</v>
      </c>
      <c r="E13" s="382">
        <f t="shared" si="0"/>
        <v>1</v>
      </c>
      <c r="F13" s="383">
        <f t="shared" si="1"/>
        <v>0</v>
      </c>
      <c r="G13" s="378">
        <f t="shared" si="2"/>
        <v>1</v>
      </c>
    </row>
    <row r="14" spans="1:11" ht="18.75" customHeight="1" x14ac:dyDescent="0.2">
      <c r="A14" s="621" t="s">
        <v>100</v>
      </c>
      <c r="B14" s="379"/>
      <c r="C14" s="380">
        <v>7</v>
      </c>
      <c r="D14" s="130">
        <v>0.35</v>
      </c>
      <c r="E14" s="361">
        <f t="shared" si="0"/>
        <v>0.35</v>
      </c>
      <c r="F14" s="362">
        <f t="shared" si="1"/>
        <v>0</v>
      </c>
      <c r="G14" s="381">
        <f t="shared" si="2"/>
        <v>0.35</v>
      </c>
    </row>
    <row r="15" spans="1:11" ht="18.75" customHeight="1" x14ac:dyDescent="0.2">
      <c r="A15" s="622"/>
      <c r="B15" s="359">
        <v>7</v>
      </c>
      <c r="C15" s="360">
        <v>9</v>
      </c>
      <c r="D15" s="144">
        <v>0.45</v>
      </c>
      <c r="E15" s="364">
        <f t="shared" si="0"/>
        <v>0.45</v>
      </c>
      <c r="F15" s="365">
        <f t="shared" si="1"/>
        <v>0</v>
      </c>
      <c r="G15" s="366">
        <f t="shared" si="2"/>
        <v>0.45</v>
      </c>
    </row>
    <row r="16" spans="1:11" ht="18.75" customHeight="1" x14ac:dyDescent="0.2">
      <c r="A16" s="622"/>
      <c r="B16" s="359">
        <v>9</v>
      </c>
      <c r="C16" s="360">
        <v>11</v>
      </c>
      <c r="D16" s="144">
        <v>0.55000000000000004</v>
      </c>
      <c r="E16" s="364">
        <f t="shared" si="0"/>
        <v>0.55000000000000004</v>
      </c>
      <c r="F16" s="365">
        <f t="shared" si="1"/>
        <v>0</v>
      </c>
      <c r="G16" s="366">
        <f t="shared" si="2"/>
        <v>0.55000000000000004</v>
      </c>
    </row>
    <row r="17" spans="1:7" ht="18.75" customHeight="1" x14ac:dyDescent="0.2">
      <c r="A17" s="622"/>
      <c r="B17" s="359">
        <v>11</v>
      </c>
      <c r="C17" s="360">
        <v>13</v>
      </c>
      <c r="D17" s="252">
        <v>0.65</v>
      </c>
      <c r="E17" s="364">
        <f t="shared" si="0"/>
        <v>0.65</v>
      </c>
      <c r="F17" s="365">
        <f t="shared" si="1"/>
        <v>0</v>
      </c>
      <c r="G17" s="366">
        <f t="shared" si="2"/>
        <v>0.65</v>
      </c>
    </row>
    <row r="18" spans="1:7" ht="18.75" customHeight="1" x14ac:dyDescent="0.2">
      <c r="A18" s="622"/>
      <c r="B18" s="368">
        <v>13</v>
      </c>
      <c r="C18" s="369">
        <v>15</v>
      </c>
      <c r="D18" s="144">
        <v>0.75</v>
      </c>
      <c r="E18" s="364">
        <f t="shared" si="0"/>
        <v>0.75</v>
      </c>
      <c r="F18" s="365">
        <f t="shared" si="1"/>
        <v>0</v>
      </c>
      <c r="G18" s="366">
        <f t="shared" si="2"/>
        <v>0.75</v>
      </c>
    </row>
    <row r="19" spans="1:7" ht="18.75" customHeight="1" x14ac:dyDescent="0.2">
      <c r="A19" s="622"/>
      <c r="B19" s="368">
        <v>15</v>
      </c>
      <c r="C19" s="369">
        <v>17</v>
      </c>
      <c r="D19" s="391">
        <v>0.85</v>
      </c>
      <c r="E19" s="364">
        <f t="shared" si="0"/>
        <v>0.85</v>
      </c>
      <c r="F19" s="365">
        <f t="shared" si="1"/>
        <v>0</v>
      </c>
      <c r="G19" s="366">
        <f t="shared" si="2"/>
        <v>0.85</v>
      </c>
    </row>
    <row r="20" spans="1:7" ht="18.75" customHeight="1" thickBot="1" x14ac:dyDescent="0.25">
      <c r="A20" s="622"/>
      <c r="B20" s="368">
        <v>17</v>
      </c>
      <c r="C20" s="369">
        <v>25</v>
      </c>
      <c r="D20" s="254">
        <v>0.9</v>
      </c>
      <c r="E20" s="364">
        <f t="shared" si="0"/>
        <v>0.9</v>
      </c>
      <c r="F20" s="365">
        <f t="shared" si="1"/>
        <v>0</v>
      </c>
      <c r="G20" s="366">
        <f t="shared" si="2"/>
        <v>0.9</v>
      </c>
    </row>
    <row r="21" spans="1:7" ht="18.75" customHeight="1" x14ac:dyDescent="0.2">
      <c r="A21" s="621" t="s">
        <v>172</v>
      </c>
      <c r="B21" s="379"/>
      <c r="C21" s="380">
        <v>8</v>
      </c>
      <c r="D21" s="130">
        <v>0.35</v>
      </c>
      <c r="E21" s="361">
        <f t="shared" ref="E21:E27" si="3">D21</f>
        <v>0.35</v>
      </c>
      <c r="F21" s="362">
        <f t="shared" ref="F21:F27" si="4">D21-E21</f>
        <v>0</v>
      </c>
      <c r="G21" s="381">
        <f t="shared" ref="G21:G27" si="5">D21</f>
        <v>0.35</v>
      </c>
    </row>
    <row r="22" spans="1:7" ht="18.75" customHeight="1" x14ac:dyDescent="0.2">
      <c r="A22" s="622"/>
      <c r="B22" s="359">
        <v>8</v>
      </c>
      <c r="C22" s="360">
        <v>10</v>
      </c>
      <c r="D22" s="144">
        <v>0.45</v>
      </c>
      <c r="E22" s="364">
        <f t="shared" si="3"/>
        <v>0.45</v>
      </c>
      <c r="F22" s="365">
        <f t="shared" si="4"/>
        <v>0</v>
      </c>
      <c r="G22" s="366">
        <f t="shared" si="5"/>
        <v>0.45</v>
      </c>
    </row>
    <row r="23" spans="1:7" ht="18.75" customHeight="1" x14ac:dyDescent="0.2">
      <c r="A23" s="622"/>
      <c r="B23" s="359">
        <v>10</v>
      </c>
      <c r="C23" s="360">
        <v>12</v>
      </c>
      <c r="D23" s="144">
        <v>0.55000000000000004</v>
      </c>
      <c r="E23" s="364">
        <f t="shared" si="3"/>
        <v>0.55000000000000004</v>
      </c>
      <c r="F23" s="365">
        <f t="shared" si="4"/>
        <v>0</v>
      </c>
      <c r="G23" s="366">
        <f t="shared" si="5"/>
        <v>0.55000000000000004</v>
      </c>
    </row>
    <row r="24" spans="1:7" ht="18.75" customHeight="1" x14ac:dyDescent="0.2">
      <c r="A24" s="622"/>
      <c r="B24" s="359">
        <v>12</v>
      </c>
      <c r="C24" s="360">
        <v>14</v>
      </c>
      <c r="D24" s="252">
        <v>0.65</v>
      </c>
      <c r="E24" s="364">
        <f t="shared" si="3"/>
        <v>0.65</v>
      </c>
      <c r="F24" s="365">
        <f t="shared" si="4"/>
        <v>0</v>
      </c>
      <c r="G24" s="366">
        <f t="shared" si="5"/>
        <v>0.65</v>
      </c>
    </row>
    <row r="25" spans="1:7" ht="18.75" customHeight="1" x14ac:dyDescent="0.2">
      <c r="A25" s="622"/>
      <c r="B25" s="368">
        <v>14</v>
      </c>
      <c r="C25" s="369">
        <v>15</v>
      </c>
      <c r="D25" s="144">
        <v>0.75</v>
      </c>
      <c r="E25" s="364">
        <f t="shared" si="3"/>
        <v>0.75</v>
      </c>
      <c r="F25" s="365">
        <f t="shared" si="4"/>
        <v>0</v>
      </c>
      <c r="G25" s="366">
        <f t="shared" si="5"/>
        <v>0.75</v>
      </c>
    </row>
    <row r="26" spans="1:7" ht="18.75" customHeight="1" x14ac:dyDescent="0.2">
      <c r="A26" s="622"/>
      <c r="B26" s="368">
        <v>15</v>
      </c>
      <c r="C26" s="369">
        <v>17</v>
      </c>
      <c r="D26" s="391">
        <v>0.85</v>
      </c>
      <c r="E26" s="364">
        <f t="shared" si="3"/>
        <v>0.85</v>
      </c>
      <c r="F26" s="365">
        <f t="shared" si="4"/>
        <v>0</v>
      </c>
      <c r="G26" s="366">
        <f t="shared" si="5"/>
        <v>0.85</v>
      </c>
    </row>
    <row r="27" spans="1:7" ht="18.75" customHeight="1" thickBot="1" x14ac:dyDescent="0.25">
      <c r="A27" s="622"/>
      <c r="B27" s="368">
        <v>17</v>
      </c>
      <c r="C27" s="369">
        <v>25</v>
      </c>
      <c r="D27" s="254">
        <v>0.9</v>
      </c>
      <c r="E27" s="364">
        <f t="shared" si="3"/>
        <v>0.9</v>
      </c>
      <c r="F27" s="365">
        <f t="shared" si="4"/>
        <v>0</v>
      </c>
      <c r="G27" s="366">
        <f t="shared" si="5"/>
        <v>0.9</v>
      </c>
    </row>
    <row r="28" spans="1:7" ht="18.75" customHeight="1" x14ac:dyDescent="0.2">
      <c r="A28" s="621" t="s">
        <v>267</v>
      </c>
      <c r="B28" s="379"/>
      <c r="C28" s="380">
        <v>7</v>
      </c>
      <c r="D28" s="130">
        <v>0.4</v>
      </c>
      <c r="E28" s="361">
        <f t="shared" ref="E28:E34" si="6">D28</f>
        <v>0.4</v>
      </c>
      <c r="F28" s="362">
        <f t="shared" ref="F28:F34" si="7">D28-E28</f>
        <v>0</v>
      </c>
      <c r="G28" s="381">
        <f t="shared" ref="G28:G34" si="8">D28</f>
        <v>0.4</v>
      </c>
    </row>
    <row r="29" spans="1:7" ht="18.75" customHeight="1" x14ac:dyDescent="0.2">
      <c r="A29" s="622"/>
      <c r="B29" s="359">
        <v>7</v>
      </c>
      <c r="C29" s="360">
        <v>10</v>
      </c>
      <c r="D29" s="144">
        <v>0.45</v>
      </c>
      <c r="E29" s="364">
        <f t="shared" si="6"/>
        <v>0.45</v>
      </c>
      <c r="F29" s="365">
        <f t="shared" si="7"/>
        <v>0</v>
      </c>
      <c r="G29" s="366">
        <f t="shared" si="8"/>
        <v>0.45</v>
      </c>
    </row>
    <row r="30" spans="1:7" ht="18.75" customHeight="1" x14ac:dyDescent="0.2">
      <c r="A30" s="622"/>
      <c r="B30" s="359">
        <v>10</v>
      </c>
      <c r="C30" s="360">
        <v>12</v>
      </c>
      <c r="D30" s="144">
        <v>0.55000000000000004</v>
      </c>
      <c r="E30" s="364">
        <f t="shared" si="6"/>
        <v>0.55000000000000004</v>
      </c>
      <c r="F30" s="365">
        <f t="shared" si="7"/>
        <v>0</v>
      </c>
      <c r="G30" s="366">
        <f t="shared" si="8"/>
        <v>0.55000000000000004</v>
      </c>
    </row>
    <row r="31" spans="1:7" ht="18.75" customHeight="1" x14ac:dyDescent="0.2">
      <c r="A31" s="622"/>
      <c r="B31" s="359">
        <v>12</v>
      </c>
      <c r="C31" s="360">
        <v>14</v>
      </c>
      <c r="D31" s="252">
        <v>0.65</v>
      </c>
      <c r="E31" s="364">
        <f t="shared" si="6"/>
        <v>0.65</v>
      </c>
      <c r="F31" s="365">
        <f t="shared" si="7"/>
        <v>0</v>
      </c>
      <c r="G31" s="366">
        <f t="shared" si="8"/>
        <v>0.65</v>
      </c>
    </row>
    <row r="32" spans="1:7" ht="18.75" customHeight="1" x14ac:dyDescent="0.2">
      <c r="A32" s="622"/>
      <c r="B32" s="368">
        <v>14</v>
      </c>
      <c r="C32" s="369">
        <v>16</v>
      </c>
      <c r="D32" s="144">
        <v>0.75</v>
      </c>
      <c r="E32" s="364">
        <f t="shared" si="6"/>
        <v>0.75</v>
      </c>
      <c r="F32" s="365">
        <f t="shared" si="7"/>
        <v>0</v>
      </c>
      <c r="G32" s="366">
        <f t="shared" si="8"/>
        <v>0.75</v>
      </c>
    </row>
    <row r="33" spans="1:7" ht="18.75" customHeight="1" x14ac:dyDescent="0.2">
      <c r="A33" s="622"/>
      <c r="B33" s="368">
        <v>16</v>
      </c>
      <c r="C33" s="369">
        <v>17</v>
      </c>
      <c r="D33" s="391">
        <v>0.85</v>
      </c>
      <c r="E33" s="364">
        <f t="shared" si="6"/>
        <v>0.85</v>
      </c>
      <c r="F33" s="365">
        <f t="shared" si="7"/>
        <v>0</v>
      </c>
      <c r="G33" s="366">
        <f t="shared" si="8"/>
        <v>0.85</v>
      </c>
    </row>
    <row r="34" spans="1:7" ht="18.75" customHeight="1" x14ac:dyDescent="0.2">
      <c r="A34" s="622"/>
      <c r="B34" s="368">
        <v>17</v>
      </c>
      <c r="C34" s="369">
        <v>25</v>
      </c>
      <c r="D34" s="254">
        <v>0.9</v>
      </c>
      <c r="E34" s="364">
        <f t="shared" si="6"/>
        <v>0.9</v>
      </c>
      <c r="F34" s="365">
        <f t="shared" si="7"/>
        <v>0</v>
      </c>
      <c r="G34" s="366">
        <f t="shared" si="8"/>
        <v>0.9</v>
      </c>
    </row>
    <row r="35" spans="1:7" ht="18.75" customHeight="1" x14ac:dyDescent="0.2">
      <c r="A35" s="392"/>
      <c r="B35" s="393"/>
      <c r="C35" s="394"/>
      <c r="D35" s="176"/>
      <c r="E35" s="176"/>
      <c r="F35" s="177"/>
      <c r="G35" s="395"/>
    </row>
    <row r="36" spans="1:7" ht="14" x14ac:dyDescent="0.2">
      <c r="A36" s="384" t="s">
        <v>51</v>
      </c>
    </row>
    <row r="37" spans="1:7" x14ac:dyDescent="0.2">
      <c r="A37" s="385" t="s">
        <v>233</v>
      </c>
    </row>
    <row r="38" spans="1:7" x14ac:dyDescent="0.2">
      <c r="A38" t="s">
        <v>143</v>
      </c>
    </row>
    <row r="39" spans="1:7" x14ac:dyDescent="0.2">
      <c r="A39" t="s">
        <v>19</v>
      </c>
    </row>
    <row r="40" spans="1:7" ht="18.75" customHeight="1" x14ac:dyDescent="0.2">
      <c r="A40" s="392"/>
      <c r="B40" s="393"/>
      <c r="C40" s="394"/>
      <c r="D40" s="176"/>
      <c r="E40" s="176"/>
      <c r="F40" s="177"/>
      <c r="G40" s="395"/>
    </row>
  </sheetData>
  <mergeCells count="10">
    <mergeCell ref="A6:A13"/>
    <mergeCell ref="A14:A20"/>
    <mergeCell ref="A21:A27"/>
    <mergeCell ref="A28:A34"/>
    <mergeCell ref="A1:G2"/>
    <mergeCell ref="A4:A5"/>
    <mergeCell ref="B4:C5"/>
    <mergeCell ref="D4:D5"/>
    <mergeCell ref="E4:F4"/>
    <mergeCell ref="G4:G5"/>
  </mergeCells>
  <phoneticPr fontId="36"/>
  <pageMargins left="0.73" right="0.19" top="0.57999999999999996" bottom="0.53" header="0.2" footer="0.2"/>
  <pageSetup paperSize="9"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K40"/>
  <sheetViews>
    <sheetView view="pageBreakPreview" topLeftCell="A9" zoomScaleNormal="100" zoomScaleSheetLayoutView="100" workbookViewId="0">
      <selection activeCell="J25" sqref="J25"/>
    </sheetView>
  </sheetViews>
  <sheetFormatPr defaultColWidth="9.09765625" defaultRowHeight="12" x14ac:dyDescent="0.2"/>
  <cols>
    <col min="1" max="1" width="14.296875" style="99" customWidth="1"/>
    <col min="2" max="2" width="14.296875" style="100" customWidth="1"/>
    <col min="3" max="4" width="14.296875" style="99" customWidth="1"/>
    <col min="5" max="5" width="17.09765625" style="101" customWidth="1"/>
    <col min="6" max="7" width="17.09765625" style="102" customWidth="1"/>
    <col min="8" max="8" width="10.09765625" style="103" customWidth="1"/>
    <col min="9" max="9" width="11.69921875" style="103" customWidth="1"/>
    <col min="10" max="10" width="11.69921875" style="102" customWidth="1"/>
    <col min="11" max="11" width="2.69921875" style="100" customWidth="1"/>
    <col min="12" max="12" width="2.69921875" style="100" bestFit="1" customWidth="1"/>
    <col min="13" max="13" width="5.69921875" style="100" customWidth="1"/>
    <col min="14" max="14" width="5.69921875" style="100" bestFit="1" customWidth="1"/>
    <col min="15" max="15" width="2.69921875" style="100" bestFit="1" customWidth="1"/>
    <col min="16" max="16" width="5.69921875" style="100" customWidth="1"/>
    <col min="17" max="17" width="9.09765625" style="100" bestFit="1"/>
    <col min="18" max="16384" width="9.09765625" style="100"/>
  </cols>
  <sheetData>
    <row r="1" spans="1:11" ht="24" customHeight="1" x14ac:dyDescent="0.2">
      <c r="A1" s="636" t="s">
        <v>256</v>
      </c>
      <c r="B1" s="636"/>
      <c r="C1" s="636"/>
      <c r="D1" s="636"/>
      <c r="E1" s="636"/>
      <c r="F1" s="636"/>
      <c r="G1" s="636"/>
      <c r="H1" s="105"/>
      <c r="I1" s="354"/>
      <c r="J1" s="354"/>
      <c r="K1" s="106"/>
    </row>
    <row r="2" spans="1:11" ht="15" customHeight="1" x14ac:dyDescent="0.2">
      <c r="A2" s="636"/>
      <c r="B2" s="636"/>
      <c r="C2" s="636"/>
      <c r="D2" s="636"/>
      <c r="E2" s="636"/>
      <c r="F2" s="636"/>
      <c r="G2" s="636"/>
      <c r="H2" s="105"/>
      <c r="I2" s="354"/>
      <c r="J2" s="354"/>
      <c r="K2" s="106"/>
    </row>
    <row r="3" spans="1:11" ht="15" customHeight="1" thickBot="1" x14ac:dyDescent="0.25">
      <c r="A3" s="105"/>
      <c r="B3" s="105"/>
      <c r="C3" s="105"/>
      <c r="D3" s="105"/>
      <c r="E3" s="105"/>
      <c r="F3" s="105"/>
      <c r="G3" s="355" t="s">
        <v>265</v>
      </c>
      <c r="H3" s="105"/>
      <c r="I3" s="354"/>
      <c r="J3" s="354"/>
      <c r="K3" s="106"/>
    </row>
    <row r="4" spans="1:11" ht="18.75" customHeight="1" x14ac:dyDescent="0.2">
      <c r="A4" s="624" t="s">
        <v>230</v>
      </c>
      <c r="B4" s="626" t="s">
        <v>281</v>
      </c>
      <c r="C4" s="627"/>
      <c r="D4" s="630" t="s">
        <v>102</v>
      </c>
      <c r="E4" s="632" t="s">
        <v>3</v>
      </c>
      <c r="F4" s="633"/>
      <c r="G4" s="634" t="s">
        <v>44</v>
      </c>
      <c r="H4" s="356"/>
      <c r="I4" s="356"/>
      <c r="J4" s="356"/>
      <c r="K4" s="106"/>
    </row>
    <row r="5" spans="1:11" ht="18.75" customHeight="1" thickBot="1" x14ac:dyDescent="0.25">
      <c r="A5" s="625"/>
      <c r="B5" s="628"/>
      <c r="C5" s="629"/>
      <c r="D5" s="631"/>
      <c r="E5" s="357" t="s">
        <v>45</v>
      </c>
      <c r="F5" s="358" t="s">
        <v>234</v>
      </c>
      <c r="G5" s="635"/>
      <c r="H5" s="237"/>
      <c r="I5" s="324"/>
      <c r="J5" s="325"/>
      <c r="K5" s="106"/>
    </row>
    <row r="6" spans="1:11" ht="18.75" customHeight="1" x14ac:dyDescent="0.2">
      <c r="A6" s="621" t="s">
        <v>137</v>
      </c>
      <c r="B6" s="379"/>
      <c r="C6" s="380">
        <v>8</v>
      </c>
      <c r="D6" s="130">
        <v>0.35</v>
      </c>
      <c r="E6" s="361">
        <f t="shared" ref="E6:E18" si="0">D6</f>
        <v>0.35</v>
      </c>
      <c r="F6" s="362">
        <f t="shared" ref="F6:F18" si="1">D6-E6</f>
        <v>0</v>
      </c>
      <c r="G6" s="381">
        <f t="shared" ref="G6:G18" si="2">D6</f>
        <v>0.35</v>
      </c>
    </row>
    <row r="7" spans="1:11" ht="18.75" customHeight="1" x14ac:dyDescent="0.2">
      <c r="A7" s="622"/>
      <c r="B7" s="359">
        <v>8</v>
      </c>
      <c r="C7" s="360">
        <v>10</v>
      </c>
      <c r="D7" s="144">
        <v>0.45</v>
      </c>
      <c r="E7" s="364">
        <f t="shared" si="0"/>
        <v>0.45</v>
      </c>
      <c r="F7" s="365">
        <f t="shared" si="1"/>
        <v>0</v>
      </c>
      <c r="G7" s="366">
        <f t="shared" si="2"/>
        <v>0.45</v>
      </c>
    </row>
    <row r="8" spans="1:11" ht="18.75" customHeight="1" x14ac:dyDescent="0.2">
      <c r="A8" s="622"/>
      <c r="B8" s="359">
        <v>10</v>
      </c>
      <c r="C8" s="360">
        <v>12</v>
      </c>
      <c r="D8" s="144">
        <v>0.55000000000000004</v>
      </c>
      <c r="E8" s="364">
        <f t="shared" si="0"/>
        <v>0.55000000000000004</v>
      </c>
      <c r="F8" s="365">
        <f t="shared" si="1"/>
        <v>0</v>
      </c>
      <c r="G8" s="366">
        <f t="shared" si="2"/>
        <v>0.55000000000000004</v>
      </c>
    </row>
    <row r="9" spans="1:11" ht="18.75" customHeight="1" x14ac:dyDescent="0.2">
      <c r="A9" s="622"/>
      <c r="B9" s="359">
        <v>12</v>
      </c>
      <c r="C9" s="360">
        <v>14</v>
      </c>
      <c r="D9" s="252">
        <v>0.65</v>
      </c>
      <c r="E9" s="364">
        <f t="shared" si="0"/>
        <v>0.65</v>
      </c>
      <c r="F9" s="365">
        <f t="shared" si="1"/>
        <v>0</v>
      </c>
      <c r="G9" s="366">
        <f t="shared" si="2"/>
        <v>0.65</v>
      </c>
    </row>
    <row r="10" spans="1:11" ht="18.75" customHeight="1" x14ac:dyDescent="0.2">
      <c r="A10" s="622"/>
      <c r="B10" s="368">
        <v>14</v>
      </c>
      <c r="C10" s="369">
        <v>16</v>
      </c>
      <c r="D10" s="144">
        <v>0.75</v>
      </c>
      <c r="E10" s="364">
        <f t="shared" si="0"/>
        <v>0.75</v>
      </c>
      <c r="F10" s="365">
        <f t="shared" si="1"/>
        <v>0</v>
      </c>
      <c r="G10" s="366">
        <f t="shared" si="2"/>
        <v>0.75</v>
      </c>
    </row>
    <row r="11" spans="1:11" ht="18.75" customHeight="1" x14ac:dyDescent="0.2">
      <c r="A11" s="622"/>
      <c r="B11" s="368">
        <v>16</v>
      </c>
      <c r="C11" s="369">
        <v>17</v>
      </c>
      <c r="D11" s="391">
        <v>0.85</v>
      </c>
      <c r="E11" s="364">
        <f t="shared" si="0"/>
        <v>0.85</v>
      </c>
      <c r="F11" s="365">
        <f t="shared" si="1"/>
        <v>0</v>
      </c>
      <c r="G11" s="366">
        <f t="shared" si="2"/>
        <v>0.85</v>
      </c>
    </row>
    <row r="12" spans="1:11" ht="18.75" customHeight="1" thickBot="1" x14ac:dyDescent="0.25">
      <c r="A12" s="623"/>
      <c r="B12" s="374">
        <v>17</v>
      </c>
      <c r="C12" s="375">
        <v>25</v>
      </c>
      <c r="D12" s="266">
        <v>0.9</v>
      </c>
      <c r="E12" s="382">
        <f t="shared" si="0"/>
        <v>0.9</v>
      </c>
      <c r="F12" s="383">
        <f t="shared" si="1"/>
        <v>0</v>
      </c>
      <c r="G12" s="378">
        <f t="shared" si="2"/>
        <v>0.9</v>
      </c>
    </row>
    <row r="13" spans="1:11" ht="18.75" customHeight="1" x14ac:dyDescent="0.2">
      <c r="A13" s="621" t="s">
        <v>98</v>
      </c>
      <c r="B13" s="379"/>
      <c r="C13" s="380">
        <v>8</v>
      </c>
      <c r="D13" s="130">
        <v>0.35</v>
      </c>
      <c r="E13" s="361">
        <f t="shared" si="0"/>
        <v>0.35</v>
      </c>
      <c r="F13" s="362">
        <f t="shared" si="1"/>
        <v>0</v>
      </c>
      <c r="G13" s="381">
        <f t="shared" si="2"/>
        <v>0.35</v>
      </c>
    </row>
    <row r="14" spans="1:11" ht="18.75" customHeight="1" x14ac:dyDescent="0.2">
      <c r="A14" s="622"/>
      <c r="B14" s="359">
        <v>8</v>
      </c>
      <c r="C14" s="360">
        <v>11</v>
      </c>
      <c r="D14" s="144">
        <v>0.45</v>
      </c>
      <c r="E14" s="364">
        <f t="shared" si="0"/>
        <v>0.45</v>
      </c>
      <c r="F14" s="365">
        <f t="shared" si="1"/>
        <v>0</v>
      </c>
      <c r="G14" s="366">
        <f t="shared" si="2"/>
        <v>0.45</v>
      </c>
    </row>
    <row r="15" spans="1:11" ht="18.75" customHeight="1" x14ac:dyDescent="0.2">
      <c r="A15" s="622"/>
      <c r="B15" s="359">
        <v>11</v>
      </c>
      <c r="C15" s="360">
        <v>13</v>
      </c>
      <c r="D15" s="144">
        <v>0.55000000000000004</v>
      </c>
      <c r="E15" s="364">
        <f t="shared" si="0"/>
        <v>0.55000000000000004</v>
      </c>
      <c r="F15" s="365">
        <f t="shared" si="1"/>
        <v>0</v>
      </c>
      <c r="G15" s="366">
        <f t="shared" si="2"/>
        <v>0.55000000000000004</v>
      </c>
    </row>
    <row r="16" spans="1:11" ht="18.75" customHeight="1" x14ac:dyDescent="0.2">
      <c r="A16" s="622"/>
      <c r="B16" s="359">
        <v>13</v>
      </c>
      <c r="C16" s="360">
        <v>15</v>
      </c>
      <c r="D16" s="252">
        <v>0.65</v>
      </c>
      <c r="E16" s="364">
        <f t="shared" si="0"/>
        <v>0.65</v>
      </c>
      <c r="F16" s="365">
        <f t="shared" si="1"/>
        <v>0</v>
      </c>
      <c r="G16" s="366">
        <f t="shared" si="2"/>
        <v>0.65</v>
      </c>
    </row>
    <row r="17" spans="1:7" ht="18.75" customHeight="1" x14ac:dyDescent="0.2">
      <c r="A17" s="622"/>
      <c r="B17" s="368">
        <v>15</v>
      </c>
      <c r="C17" s="369">
        <v>17</v>
      </c>
      <c r="D17" s="144">
        <v>0.75</v>
      </c>
      <c r="E17" s="364">
        <f t="shared" si="0"/>
        <v>0.75</v>
      </c>
      <c r="F17" s="365">
        <f t="shared" si="1"/>
        <v>0</v>
      </c>
      <c r="G17" s="366">
        <f t="shared" si="2"/>
        <v>0.75</v>
      </c>
    </row>
    <row r="18" spans="1:7" ht="18.75" customHeight="1" thickBot="1" x14ac:dyDescent="0.25">
      <c r="A18" s="622"/>
      <c r="B18" s="368">
        <v>17</v>
      </c>
      <c r="C18" s="369">
        <v>25</v>
      </c>
      <c r="D18" s="391">
        <v>0.8</v>
      </c>
      <c r="E18" s="364">
        <f t="shared" si="0"/>
        <v>0.8</v>
      </c>
      <c r="F18" s="365">
        <f t="shared" si="1"/>
        <v>0</v>
      </c>
      <c r="G18" s="366">
        <f t="shared" si="2"/>
        <v>0.8</v>
      </c>
    </row>
    <row r="19" spans="1:7" ht="18.75" customHeight="1" x14ac:dyDescent="0.2">
      <c r="A19" s="621" t="s">
        <v>240</v>
      </c>
      <c r="B19" s="379"/>
      <c r="C19" s="380">
        <v>7</v>
      </c>
      <c r="D19" s="130">
        <v>0.3</v>
      </c>
      <c r="E19" s="361">
        <f t="shared" ref="E19:E30" si="3">D19</f>
        <v>0.3</v>
      </c>
      <c r="F19" s="362">
        <f t="shared" ref="F19:F30" si="4">D19-E19</f>
        <v>0</v>
      </c>
      <c r="G19" s="381">
        <f t="shared" ref="G19:G30" si="5">D19</f>
        <v>0.3</v>
      </c>
    </row>
    <row r="20" spans="1:7" ht="18.75" customHeight="1" x14ac:dyDescent="0.2">
      <c r="A20" s="622"/>
      <c r="B20" s="359">
        <v>7</v>
      </c>
      <c r="C20" s="360">
        <v>10</v>
      </c>
      <c r="D20" s="144">
        <v>0.35</v>
      </c>
      <c r="E20" s="364">
        <f t="shared" si="3"/>
        <v>0.35</v>
      </c>
      <c r="F20" s="365">
        <f t="shared" si="4"/>
        <v>0</v>
      </c>
      <c r="G20" s="366">
        <f t="shared" si="5"/>
        <v>0.35</v>
      </c>
    </row>
    <row r="21" spans="1:7" ht="18.75" customHeight="1" x14ac:dyDescent="0.2">
      <c r="A21" s="622"/>
      <c r="B21" s="359">
        <v>10</v>
      </c>
      <c r="C21" s="360">
        <v>12</v>
      </c>
      <c r="D21" s="144">
        <v>0.45</v>
      </c>
      <c r="E21" s="364">
        <f t="shared" si="3"/>
        <v>0.45</v>
      </c>
      <c r="F21" s="365">
        <f t="shared" si="4"/>
        <v>0</v>
      </c>
      <c r="G21" s="366">
        <f t="shared" si="5"/>
        <v>0.45</v>
      </c>
    </row>
    <row r="22" spans="1:7" ht="18.75" customHeight="1" x14ac:dyDescent="0.2">
      <c r="A22" s="622"/>
      <c r="B22" s="359">
        <v>12</v>
      </c>
      <c r="C22" s="360">
        <v>14</v>
      </c>
      <c r="D22" s="252">
        <v>0.55000000000000004</v>
      </c>
      <c r="E22" s="364">
        <f t="shared" si="3"/>
        <v>0.55000000000000004</v>
      </c>
      <c r="F22" s="365">
        <f t="shared" si="4"/>
        <v>0</v>
      </c>
      <c r="G22" s="366">
        <f t="shared" si="5"/>
        <v>0.55000000000000004</v>
      </c>
    </row>
    <row r="23" spans="1:7" ht="18.75" customHeight="1" x14ac:dyDescent="0.2">
      <c r="A23" s="622"/>
      <c r="B23" s="368">
        <v>14</v>
      </c>
      <c r="C23" s="369">
        <v>16</v>
      </c>
      <c r="D23" s="144">
        <v>0.65</v>
      </c>
      <c r="E23" s="364">
        <f t="shared" si="3"/>
        <v>0.65</v>
      </c>
      <c r="F23" s="365">
        <f t="shared" si="4"/>
        <v>0</v>
      </c>
      <c r="G23" s="366">
        <f t="shared" si="5"/>
        <v>0.65</v>
      </c>
    </row>
    <row r="24" spans="1:7" ht="18.75" customHeight="1" x14ac:dyDescent="0.2">
      <c r="A24" s="622"/>
      <c r="B24" s="368">
        <v>16</v>
      </c>
      <c r="C24" s="369">
        <v>18</v>
      </c>
      <c r="D24" s="391">
        <v>0.75</v>
      </c>
      <c r="E24" s="364">
        <f t="shared" si="3"/>
        <v>0.75</v>
      </c>
      <c r="F24" s="365">
        <f t="shared" si="4"/>
        <v>0</v>
      </c>
      <c r="G24" s="366">
        <f t="shared" si="5"/>
        <v>0.75</v>
      </c>
    </row>
    <row r="25" spans="1:7" ht="18.75" customHeight="1" thickBot="1" x14ac:dyDescent="0.25">
      <c r="A25" s="623"/>
      <c r="B25" s="374">
        <v>18</v>
      </c>
      <c r="C25" s="375">
        <v>25</v>
      </c>
      <c r="D25" s="266">
        <v>0.8</v>
      </c>
      <c r="E25" s="396">
        <f t="shared" si="3"/>
        <v>0.8</v>
      </c>
      <c r="F25" s="397">
        <f t="shared" si="4"/>
        <v>0</v>
      </c>
      <c r="G25" s="398">
        <f t="shared" si="5"/>
        <v>0.8</v>
      </c>
    </row>
    <row r="26" spans="1:7" ht="18.75" customHeight="1" x14ac:dyDescent="0.2">
      <c r="A26" s="621" t="s">
        <v>171</v>
      </c>
      <c r="B26" s="379"/>
      <c r="C26" s="380">
        <v>9</v>
      </c>
      <c r="D26" s="130">
        <v>0.3</v>
      </c>
      <c r="E26" s="361">
        <f t="shared" si="3"/>
        <v>0.3</v>
      </c>
      <c r="F26" s="362">
        <f t="shared" si="4"/>
        <v>0</v>
      </c>
      <c r="G26" s="381">
        <f t="shared" si="5"/>
        <v>0.3</v>
      </c>
    </row>
    <row r="27" spans="1:7" ht="18.75" customHeight="1" x14ac:dyDescent="0.2">
      <c r="A27" s="622"/>
      <c r="B27" s="359">
        <v>9</v>
      </c>
      <c r="C27" s="360">
        <v>12</v>
      </c>
      <c r="D27" s="144">
        <v>0.35</v>
      </c>
      <c r="E27" s="364">
        <f t="shared" si="3"/>
        <v>0.35</v>
      </c>
      <c r="F27" s="365">
        <f t="shared" si="4"/>
        <v>0</v>
      </c>
      <c r="G27" s="366">
        <f t="shared" si="5"/>
        <v>0.35</v>
      </c>
    </row>
    <row r="28" spans="1:7" ht="18.75" customHeight="1" x14ac:dyDescent="0.2">
      <c r="A28" s="622"/>
      <c r="B28" s="359">
        <v>12</v>
      </c>
      <c r="C28" s="360">
        <v>14</v>
      </c>
      <c r="D28" s="144">
        <v>0.45</v>
      </c>
      <c r="E28" s="364">
        <f t="shared" si="3"/>
        <v>0.45</v>
      </c>
      <c r="F28" s="365">
        <f t="shared" si="4"/>
        <v>0</v>
      </c>
      <c r="G28" s="366">
        <f t="shared" si="5"/>
        <v>0.45</v>
      </c>
    </row>
    <row r="29" spans="1:7" ht="18.75" customHeight="1" x14ac:dyDescent="0.2">
      <c r="A29" s="622"/>
      <c r="B29" s="359">
        <v>14</v>
      </c>
      <c r="C29" s="360">
        <v>17</v>
      </c>
      <c r="D29" s="252">
        <v>0.55000000000000004</v>
      </c>
      <c r="E29" s="364">
        <f t="shared" si="3"/>
        <v>0.55000000000000004</v>
      </c>
      <c r="F29" s="365">
        <f t="shared" si="4"/>
        <v>0</v>
      </c>
      <c r="G29" s="366">
        <f t="shared" si="5"/>
        <v>0.55000000000000004</v>
      </c>
    </row>
    <row r="30" spans="1:7" ht="18.75" customHeight="1" x14ac:dyDescent="0.2">
      <c r="A30" s="622"/>
      <c r="B30" s="368">
        <v>17</v>
      </c>
      <c r="C30" s="369">
        <v>25</v>
      </c>
      <c r="D30" s="144">
        <v>0.6</v>
      </c>
      <c r="E30" s="364">
        <f t="shared" si="3"/>
        <v>0.6</v>
      </c>
      <c r="F30" s="365">
        <f t="shared" si="4"/>
        <v>0</v>
      </c>
      <c r="G30" s="366">
        <f t="shared" si="5"/>
        <v>0.6</v>
      </c>
    </row>
    <row r="31" spans="1:7" ht="14.25" customHeight="1" x14ac:dyDescent="0.2">
      <c r="A31" t="s">
        <v>19</v>
      </c>
    </row>
    <row r="32" spans="1:7" ht="18.75" customHeight="1" x14ac:dyDescent="0.2">
      <c r="A32" s="392"/>
      <c r="B32" s="393"/>
      <c r="C32" s="394"/>
      <c r="D32" s="176"/>
      <c r="E32" s="176"/>
      <c r="F32" s="177"/>
      <c r="G32" s="395"/>
    </row>
    <row r="40" ht="19.5" customHeight="1" x14ac:dyDescent="0.2"/>
  </sheetData>
  <mergeCells count="10">
    <mergeCell ref="A6:A12"/>
    <mergeCell ref="A13:A18"/>
    <mergeCell ref="A19:A25"/>
    <mergeCell ref="A26:A30"/>
    <mergeCell ref="A1:G2"/>
    <mergeCell ref="A4:A5"/>
    <mergeCell ref="B4:C5"/>
    <mergeCell ref="D4:D5"/>
    <mergeCell ref="E4:F4"/>
    <mergeCell ref="G4:G5"/>
  </mergeCells>
  <phoneticPr fontId="36"/>
  <pageMargins left="0.73" right="0.19" top="0.57999999999999996" bottom="0.53" header="0.2" footer="0.2"/>
  <pageSetup paperSize="9" orientation="portrait"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K38"/>
  <sheetViews>
    <sheetView view="pageBreakPreview" topLeftCell="A4" zoomScaleNormal="100" zoomScaleSheetLayoutView="100" workbookViewId="0">
      <selection activeCell="R20" sqref="R20"/>
    </sheetView>
  </sheetViews>
  <sheetFormatPr defaultColWidth="9.09765625" defaultRowHeight="12" x14ac:dyDescent="0.2"/>
  <cols>
    <col min="1" max="1" width="14.296875" style="99" customWidth="1"/>
    <col min="2" max="2" width="14.296875" style="100" customWidth="1"/>
    <col min="3" max="4" width="14.296875" style="99" customWidth="1"/>
    <col min="5" max="5" width="17.09765625" style="101" customWidth="1"/>
    <col min="6" max="7" width="17.09765625" style="102" customWidth="1"/>
    <col min="8" max="8" width="10.09765625" style="103" customWidth="1"/>
    <col min="9" max="9" width="11.69921875" style="103" customWidth="1"/>
    <col min="10" max="10" width="11.69921875" style="102" customWidth="1"/>
    <col min="11" max="11" width="2.69921875" style="100" customWidth="1"/>
    <col min="12" max="12" width="2.69921875" style="100" bestFit="1" customWidth="1"/>
    <col min="13" max="13" width="5.69921875" style="100" customWidth="1"/>
    <col min="14" max="14" width="5.69921875" style="100" bestFit="1" customWidth="1"/>
    <col min="15" max="15" width="2.69921875" style="100" bestFit="1" customWidth="1"/>
    <col min="16" max="16" width="5.69921875" style="100" customWidth="1"/>
    <col min="17" max="17" width="9.09765625" style="100" bestFit="1"/>
    <col min="18" max="16384" width="9.09765625" style="100"/>
  </cols>
  <sheetData>
    <row r="1" spans="1:11" ht="24" customHeight="1" x14ac:dyDescent="0.2">
      <c r="A1" s="636" t="s">
        <v>256</v>
      </c>
      <c r="B1" s="636"/>
      <c r="C1" s="636"/>
      <c r="D1" s="636"/>
      <c r="E1" s="636"/>
      <c r="F1" s="636"/>
      <c r="G1" s="636"/>
      <c r="H1" s="105"/>
      <c r="I1" s="354"/>
      <c r="J1" s="354"/>
      <c r="K1" s="106"/>
    </row>
    <row r="2" spans="1:11" ht="15" customHeight="1" x14ac:dyDescent="0.2">
      <c r="A2" s="636"/>
      <c r="B2" s="636"/>
      <c r="C2" s="636"/>
      <c r="D2" s="636"/>
      <c r="E2" s="636"/>
      <c r="F2" s="636"/>
      <c r="G2" s="636"/>
      <c r="H2" s="105"/>
      <c r="I2" s="354"/>
      <c r="J2" s="354"/>
      <c r="K2" s="106"/>
    </row>
    <row r="3" spans="1:11" ht="15" customHeight="1" thickBot="1" x14ac:dyDescent="0.25">
      <c r="A3" s="105"/>
      <c r="B3" s="105"/>
      <c r="C3" s="105"/>
      <c r="D3" s="105"/>
      <c r="E3" s="105"/>
      <c r="F3" s="105"/>
      <c r="G3" s="355" t="s">
        <v>265</v>
      </c>
      <c r="H3" s="105"/>
      <c r="I3" s="354"/>
      <c r="J3" s="354"/>
      <c r="K3" s="106"/>
    </row>
    <row r="4" spans="1:11" ht="18.75" customHeight="1" x14ac:dyDescent="0.2">
      <c r="A4" s="624" t="s">
        <v>230</v>
      </c>
      <c r="B4" s="626" t="s">
        <v>281</v>
      </c>
      <c r="C4" s="627"/>
      <c r="D4" s="630" t="s">
        <v>102</v>
      </c>
      <c r="E4" s="632" t="s">
        <v>3</v>
      </c>
      <c r="F4" s="633"/>
      <c r="G4" s="634" t="s">
        <v>44</v>
      </c>
      <c r="H4" s="356"/>
      <c r="I4" s="356"/>
      <c r="J4" s="356"/>
      <c r="K4" s="106"/>
    </row>
    <row r="5" spans="1:11" ht="18.75" customHeight="1" thickBot="1" x14ac:dyDescent="0.25">
      <c r="A5" s="625"/>
      <c r="B5" s="628"/>
      <c r="C5" s="629"/>
      <c r="D5" s="631"/>
      <c r="E5" s="357" t="s">
        <v>45</v>
      </c>
      <c r="F5" s="358" t="s">
        <v>234</v>
      </c>
      <c r="G5" s="635"/>
      <c r="H5" s="237"/>
      <c r="I5" s="324"/>
      <c r="J5" s="325"/>
      <c r="K5" s="106"/>
    </row>
    <row r="6" spans="1:11" ht="18.75" customHeight="1" x14ac:dyDescent="0.2">
      <c r="A6" s="621" t="s">
        <v>158</v>
      </c>
      <c r="B6" s="379"/>
      <c r="C6" s="380">
        <v>10</v>
      </c>
      <c r="D6" s="130">
        <v>0.35</v>
      </c>
      <c r="E6" s="361">
        <f>D6</f>
        <v>0.35</v>
      </c>
      <c r="F6" s="362">
        <f>D6-E6</f>
        <v>0</v>
      </c>
      <c r="G6" s="381">
        <f>D6</f>
        <v>0.35</v>
      </c>
    </row>
    <row r="7" spans="1:11" ht="18.75" customHeight="1" x14ac:dyDescent="0.2">
      <c r="A7" s="622"/>
      <c r="B7" s="359">
        <v>10</v>
      </c>
      <c r="C7" s="360">
        <v>12</v>
      </c>
      <c r="D7" s="144">
        <v>0.45</v>
      </c>
      <c r="E7" s="364">
        <f>D7</f>
        <v>0.45</v>
      </c>
      <c r="F7" s="365">
        <f>D7-E7</f>
        <v>0</v>
      </c>
      <c r="G7" s="366">
        <f>D7</f>
        <v>0.45</v>
      </c>
    </row>
    <row r="8" spans="1:11" ht="18.75" customHeight="1" x14ac:dyDescent="0.2">
      <c r="A8" s="622"/>
      <c r="B8" s="359">
        <v>12</v>
      </c>
      <c r="C8" s="360">
        <v>14</v>
      </c>
      <c r="D8" s="144">
        <v>0.55000000000000004</v>
      </c>
      <c r="E8" s="364">
        <f>D8</f>
        <v>0.55000000000000004</v>
      </c>
      <c r="F8" s="365">
        <f>D8-E8</f>
        <v>0</v>
      </c>
      <c r="G8" s="366">
        <f>D8</f>
        <v>0.55000000000000004</v>
      </c>
    </row>
    <row r="9" spans="1:11" ht="18.75" customHeight="1" x14ac:dyDescent="0.2">
      <c r="A9" s="622"/>
      <c r="B9" s="359">
        <v>14</v>
      </c>
      <c r="C9" s="360">
        <v>16</v>
      </c>
      <c r="D9" s="252">
        <v>0.65</v>
      </c>
      <c r="E9" s="364">
        <f>D9</f>
        <v>0.65</v>
      </c>
      <c r="F9" s="365">
        <f>D9-E9</f>
        <v>0</v>
      </c>
      <c r="G9" s="366">
        <f>D9</f>
        <v>0.65</v>
      </c>
    </row>
    <row r="10" spans="1:11" ht="18.75" customHeight="1" thickBot="1" x14ac:dyDescent="0.25">
      <c r="A10" s="622"/>
      <c r="B10" s="368">
        <v>16</v>
      </c>
      <c r="C10" s="369">
        <v>25</v>
      </c>
      <c r="D10" s="144">
        <v>0.7</v>
      </c>
      <c r="E10" s="364">
        <f>D10</f>
        <v>0.7</v>
      </c>
      <c r="F10" s="365">
        <f>D10-E10</f>
        <v>0</v>
      </c>
      <c r="G10" s="366">
        <f>D10</f>
        <v>0.7</v>
      </c>
    </row>
    <row r="11" spans="1:11" ht="18.75" customHeight="1" x14ac:dyDescent="0.2">
      <c r="A11" s="621" t="s">
        <v>82</v>
      </c>
      <c r="B11" s="399"/>
      <c r="C11" s="400">
        <v>7</v>
      </c>
      <c r="D11" s="401">
        <v>0.3</v>
      </c>
      <c r="E11" s="402">
        <f t="shared" ref="E11:E22" si="0">D11</f>
        <v>0.3</v>
      </c>
      <c r="F11" s="403">
        <f t="shared" ref="F11:F22" si="1">D11-E11</f>
        <v>0</v>
      </c>
      <c r="G11" s="404">
        <f t="shared" ref="G11:G22" si="2">D11</f>
        <v>0.3</v>
      </c>
    </row>
    <row r="12" spans="1:11" ht="18.75" customHeight="1" x14ac:dyDescent="0.2">
      <c r="A12" s="622"/>
      <c r="B12" s="359">
        <v>7</v>
      </c>
      <c r="C12" s="360">
        <v>10</v>
      </c>
      <c r="D12" s="139">
        <v>0.35</v>
      </c>
      <c r="E12" s="386">
        <f t="shared" si="0"/>
        <v>0.35</v>
      </c>
      <c r="F12" s="365">
        <f t="shared" si="1"/>
        <v>0</v>
      </c>
      <c r="G12" s="363">
        <f t="shared" si="2"/>
        <v>0.35</v>
      </c>
    </row>
    <row r="13" spans="1:11" ht="18.75" customHeight="1" x14ac:dyDescent="0.2">
      <c r="A13" s="622"/>
      <c r="B13" s="359">
        <v>10</v>
      </c>
      <c r="C13" s="360">
        <v>12</v>
      </c>
      <c r="D13" s="144">
        <v>0.45</v>
      </c>
      <c r="E13" s="364">
        <f t="shared" si="0"/>
        <v>0.45</v>
      </c>
      <c r="F13" s="365">
        <f t="shared" si="1"/>
        <v>0</v>
      </c>
      <c r="G13" s="366">
        <f t="shared" si="2"/>
        <v>0.45</v>
      </c>
    </row>
    <row r="14" spans="1:11" ht="18.75" customHeight="1" x14ac:dyDescent="0.2">
      <c r="A14" s="622"/>
      <c r="B14" s="359">
        <v>12</v>
      </c>
      <c r="C14" s="360">
        <v>14</v>
      </c>
      <c r="D14" s="144">
        <v>0.55000000000000004</v>
      </c>
      <c r="E14" s="364">
        <f t="shared" si="0"/>
        <v>0.55000000000000004</v>
      </c>
      <c r="F14" s="365">
        <f t="shared" si="1"/>
        <v>0</v>
      </c>
      <c r="G14" s="366">
        <f t="shared" si="2"/>
        <v>0.55000000000000004</v>
      </c>
    </row>
    <row r="15" spans="1:11" ht="18.75" customHeight="1" x14ac:dyDescent="0.2">
      <c r="A15" s="622"/>
      <c r="B15" s="359">
        <v>14</v>
      </c>
      <c r="C15" s="360">
        <v>16</v>
      </c>
      <c r="D15" s="252">
        <v>0.65</v>
      </c>
      <c r="E15" s="364">
        <f t="shared" si="0"/>
        <v>0.65</v>
      </c>
      <c r="F15" s="365">
        <f t="shared" si="1"/>
        <v>0</v>
      </c>
      <c r="G15" s="366">
        <f t="shared" si="2"/>
        <v>0.65</v>
      </c>
    </row>
    <row r="16" spans="1:11" ht="18.75" customHeight="1" x14ac:dyDescent="0.2">
      <c r="A16" s="622"/>
      <c r="B16" s="368">
        <v>16</v>
      </c>
      <c r="C16" s="369">
        <v>18</v>
      </c>
      <c r="D16" s="144">
        <v>0.75</v>
      </c>
      <c r="E16" s="364">
        <f t="shared" si="0"/>
        <v>0.75</v>
      </c>
      <c r="F16" s="365">
        <f t="shared" si="1"/>
        <v>0</v>
      </c>
      <c r="G16" s="366">
        <f t="shared" si="2"/>
        <v>0.75</v>
      </c>
    </row>
    <row r="17" spans="1:7" ht="18.75" customHeight="1" thickBot="1" x14ac:dyDescent="0.25">
      <c r="A17" s="623"/>
      <c r="B17" s="405">
        <v>18</v>
      </c>
      <c r="C17" s="406">
        <v>25</v>
      </c>
      <c r="D17" s="407">
        <v>0.8</v>
      </c>
      <c r="E17" s="396">
        <f t="shared" si="0"/>
        <v>0.8</v>
      </c>
      <c r="F17" s="397">
        <f t="shared" si="1"/>
        <v>0</v>
      </c>
      <c r="G17" s="408">
        <f t="shared" si="2"/>
        <v>0.8</v>
      </c>
    </row>
    <row r="18" spans="1:7" ht="18.75" customHeight="1" x14ac:dyDescent="0.2">
      <c r="A18" s="621" t="s">
        <v>69</v>
      </c>
      <c r="B18" s="399"/>
      <c r="C18" s="400">
        <v>10</v>
      </c>
      <c r="D18" s="401">
        <v>0.35</v>
      </c>
      <c r="E18" s="402">
        <f t="shared" si="0"/>
        <v>0.35</v>
      </c>
      <c r="F18" s="403">
        <f t="shared" si="1"/>
        <v>0</v>
      </c>
      <c r="G18" s="404">
        <f t="shared" si="2"/>
        <v>0.35</v>
      </c>
    </row>
    <row r="19" spans="1:7" ht="18.75" customHeight="1" x14ac:dyDescent="0.2">
      <c r="A19" s="622"/>
      <c r="B19" s="359">
        <v>10</v>
      </c>
      <c r="C19" s="360">
        <v>13</v>
      </c>
      <c r="D19" s="139">
        <v>0.45</v>
      </c>
      <c r="E19" s="386">
        <f t="shared" si="0"/>
        <v>0.45</v>
      </c>
      <c r="F19" s="365">
        <f t="shared" si="1"/>
        <v>0</v>
      </c>
      <c r="G19" s="363">
        <f t="shared" si="2"/>
        <v>0.45</v>
      </c>
    </row>
    <row r="20" spans="1:7" ht="18.75" customHeight="1" x14ac:dyDescent="0.2">
      <c r="A20" s="622"/>
      <c r="B20" s="359">
        <v>13</v>
      </c>
      <c r="C20" s="360">
        <v>15</v>
      </c>
      <c r="D20" s="144">
        <v>0.55000000000000004</v>
      </c>
      <c r="E20" s="364">
        <f t="shared" si="0"/>
        <v>0.55000000000000004</v>
      </c>
      <c r="F20" s="365">
        <f t="shared" si="1"/>
        <v>0</v>
      </c>
      <c r="G20" s="366">
        <f t="shared" si="2"/>
        <v>0.55000000000000004</v>
      </c>
    </row>
    <row r="21" spans="1:7" ht="18.75" customHeight="1" x14ac:dyDescent="0.2">
      <c r="A21" s="622"/>
      <c r="B21" s="359">
        <v>15</v>
      </c>
      <c r="C21" s="360">
        <v>17</v>
      </c>
      <c r="D21" s="144">
        <v>0.65</v>
      </c>
      <c r="E21" s="364">
        <f t="shared" si="0"/>
        <v>0.65</v>
      </c>
      <c r="F21" s="365">
        <f t="shared" si="1"/>
        <v>0</v>
      </c>
      <c r="G21" s="366">
        <f t="shared" si="2"/>
        <v>0.65</v>
      </c>
    </row>
    <row r="22" spans="1:7" ht="18.75" customHeight="1" thickBot="1" x14ac:dyDescent="0.25">
      <c r="A22" s="622"/>
      <c r="B22" s="359">
        <v>17</v>
      </c>
      <c r="C22" s="360">
        <v>25</v>
      </c>
      <c r="D22" s="252">
        <v>0.7</v>
      </c>
      <c r="E22" s="364">
        <f t="shared" si="0"/>
        <v>0.7</v>
      </c>
      <c r="F22" s="365">
        <f t="shared" si="1"/>
        <v>0</v>
      </c>
      <c r="G22" s="366">
        <f t="shared" si="2"/>
        <v>0.7</v>
      </c>
    </row>
    <row r="23" spans="1:7" ht="18.75" customHeight="1" x14ac:dyDescent="0.2">
      <c r="A23" s="621" t="s">
        <v>183</v>
      </c>
      <c r="B23" s="399"/>
      <c r="C23" s="400">
        <v>8</v>
      </c>
      <c r="D23" s="401">
        <v>0.4</v>
      </c>
      <c r="E23" s="402">
        <f t="shared" ref="E23:E28" si="3">D23</f>
        <v>0.4</v>
      </c>
      <c r="F23" s="403">
        <f t="shared" ref="F23:F28" si="4">D23-E23</f>
        <v>0</v>
      </c>
      <c r="G23" s="404">
        <f t="shared" ref="G23:G28" si="5">D23</f>
        <v>0.4</v>
      </c>
    </row>
    <row r="24" spans="1:7" ht="18.75" customHeight="1" x14ac:dyDescent="0.2">
      <c r="A24" s="622"/>
      <c r="B24" s="359">
        <v>8</v>
      </c>
      <c r="C24" s="360">
        <v>11</v>
      </c>
      <c r="D24" s="139">
        <v>0.45</v>
      </c>
      <c r="E24" s="386">
        <f t="shared" si="3"/>
        <v>0.45</v>
      </c>
      <c r="F24" s="365">
        <f t="shared" si="4"/>
        <v>0</v>
      </c>
      <c r="G24" s="363">
        <f t="shared" si="5"/>
        <v>0.45</v>
      </c>
    </row>
    <row r="25" spans="1:7" ht="18.75" customHeight="1" x14ac:dyDescent="0.2">
      <c r="A25" s="622"/>
      <c r="B25" s="359">
        <v>11</v>
      </c>
      <c r="C25" s="360">
        <v>13</v>
      </c>
      <c r="D25" s="144">
        <v>0.55000000000000004</v>
      </c>
      <c r="E25" s="364">
        <f t="shared" si="3"/>
        <v>0.55000000000000004</v>
      </c>
      <c r="F25" s="365">
        <f t="shared" si="4"/>
        <v>0</v>
      </c>
      <c r="G25" s="366">
        <f t="shared" si="5"/>
        <v>0.55000000000000004</v>
      </c>
    </row>
    <row r="26" spans="1:7" ht="18.75" customHeight="1" x14ac:dyDescent="0.2">
      <c r="A26" s="622"/>
      <c r="B26" s="359">
        <v>13</v>
      </c>
      <c r="C26" s="360">
        <v>15</v>
      </c>
      <c r="D26" s="144">
        <v>0.65</v>
      </c>
      <c r="E26" s="364">
        <f t="shared" si="3"/>
        <v>0.65</v>
      </c>
      <c r="F26" s="365">
        <f t="shared" si="4"/>
        <v>0</v>
      </c>
      <c r="G26" s="366">
        <f t="shared" si="5"/>
        <v>0.65</v>
      </c>
    </row>
    <row r="27" spans="1:7" ht="18.75" customHeight="1" x14ac:dyDescent="0.2">
      <c r="A27" s="622"/>
      <c r="B27" s="359">
        <v>15</v>
      </c>
      <c r="C27" s="360">
        <v>17</v>
      </c>
      <c r="D27" s="252">
        <v>0.75</v>
      </c>
      <c r="E27" s="364">
        <f t="shared" si="3"/>
        <v>0.75</v>
      </c>
      <c r="F27" s="365">
        <f t="shared" si="4"/>
        <v>0</v>
      </c>
      <c r="G27" s="366">
        <f t="shared" si="5"/>
        <v>0.75</v>
      </c>
    </row>
    <row r="28" spans="1:7" ht="18.75" customHeight="1" x14ac:dyDescent="0.2">
      <c r="A28" s="622"/>
      <c r="B28" s="368">
        <v>17</v>
      </c>
      <c r="C28" s="369">
        <v>25</v>
      </c>
      <c r="D28" s="144">
        <v>0.8</v>
      </c>
      <c r="E28" s="364">
        <f t="shared" si="3"/>
        <v>0.8</v>
      </c>
      <c r="F28" s="365">
        <f t="shared" si="4"/>
        <v>0</v>
      </c>
      <c r="G28" s="366">
        <f t="shared" si="5"/>
        <v>0.8</v>
      </c>
    </row>
    <row r="29" spans="1:7" ht="14.25" customHeight="1" x14ac:dyDescent="0.2">
      <c r="A29" t="s">
        <v>19</v>
      </c>
    </row>
    <row r="30" spans="1:7" ht="18.75" customHeight="1" x14ac:dyDescent="0.2">
      <c r="A30" s="392"/>
      <c r="B30" s="393"/>
      <c r="C30" s="394"/>
      <c r="D30" s="176"/>
      <c r="E30" s="176"/>
      <c r="F30" s="177"/>
      <c r="G30" s="395"/>
    </row>
    <row r="38" ht="19.5" customHeight="1" x14ac:dyDescent="0.2"/>
  </sheetData>
  <mergeCells count="10">
    <mergeCell ref="A6:A10"/>
    <mergeCell ref="A11:A17"/>
    <mergeCell ref="A18:A22"/>
    <mergeCell ref="A23:A28"/>
    <mergeCell ref="A1:G2"/>
    <mergeCell ref="A4:A5"/>
    <mergeCell ref="B4:C5"/>
    <mergeCell ref="D4:D5"/>
    <mergeCell ref="E4:F4"/>
    <mergeCell ref="G4:G5"/>
  </mergeCells>
  <phoneticPr fontId="36"/>
  <pageMargins left="0.73" right="0.19" top="0.57999999999999996" bottom="0.53" header="0.2" footer="0.2"/>
  <pageSetup paperSize="9" orientation="portrait"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K43"/>
  <sheetViews>
    <sheetView view="pageBreakPreview" topLeftCell="A3" zoomScaleNormal="100" zoomScaleSheetLayoutView="100" workbookViewId="0">
      <selection activeCell="D38" sqref="D38"/>
    </sheetView>
  </sheetViews>
  <sheetFormatPr defaultColWidth="9.09765625" defaultRowHeight="12" x14ac:dyDescent="0.2"/>
  <cols>
    <col min="1" max="1" width="14.296875" style="99" customWidth="1"/>
    <col min="2" max="2" width="14.296875" style="100" customWidth="1"/>
    <col min="3" max="4" width="14.296875" style="99" customWidth="1"/>
    <col min="5" max="5" width="17.09765625" style="101" customWidth="1"/>
    <col min="6" max="7" width="17.09765625" style="102" customWidth="1"/>
    <col min="8" max="8" width="10.09765625" style="103" customWidth="1"/>
    <col min="9" max="9" width="11.69921875" style="103" customWidth="1"/>
    <col min="10" max="10" width="11.69921875" style="102" customWidth="1"/>
    <col min="11" max="11" width="2.69921875" style="100" customWidth="1"/>
    <col min="12" max="12" width="2.69921875" style="100" bestFit="1" customWidth="1"/>
    <col min="13" max="13" width="5.69921875" style="100" customWidth="1"/>
    <col min="14" max="14" width="5.69921875" style="100" bestFit="1" customWidth="1"/>
    <col min="15" max="15" width="2.69921875" style="100" bestFit="1" customWidth="1"/>
    <col min="16" max="16" width="5.69921875" style="100" customWidth="1"/>
    <col min="17" max="17" width="9.09765625" style="100" bestFit="1"/>
    <col min="18" max="16384" width="9.09765625" style="100"/>
  </cols>
  <sheetData>
    <row r="1" spans="1:11" ht="24" customHeight="1" x14ac:dyDescent="0.2">
      <c r="A1" s="636" t="s">
        <v>256</v>
      </c>
      <c r="B1" s="636"/>
      <c r="C1" s="636"/>
      <c r="D1" s="636"/>
      <c r="E1" s="636"/>
      <c r="F1" s="636"/>
      <c r="G1" s="636"/>
      <c r="H1" s="105"/>
      <c r="I1" s="354"/>
      <c r="J1" s="354"/>
      <c r="K1" s="106"/>
    </row>
    <row r="2" spans="1:11" ht="15" customHeight="1" x14ac:dyDescent="0.2">
      <c r="A2" s="636"/>
      <c r="B2" s="636"/>
      <c r="C2" s="636"/>
      <c r="D2" s="636"/>
      <c r="E2" s="636"/>
      <c r="F2" s="636"/>
      <c r="G2" s="636"/>
      <c r="H2" s="105"/>
      <c r="I2" s="354"/>
      <c r="J2" s="354"/>
      <c r="K2" s="106"/>
    </row>
    <row r="3" spans="1:11" ht="15" customHeight="1" thickBot="1" x14ac:dyDescent="0.25">
      <c r="A3" s="105"/>
      <c r="B3" s="105"/>
      <c r="C3" s="105"/>
      <c r="D3" s="105"/>
      <c r="E3" s="105"/>
      <c r="F3" s="105"/>
      <c r="G3" s="355" t="s">
        <v>265</v>
      </c>
      <c r="H3" s="105"/>
      <c r="I3" s="354"/>
      <c r="J3" s="354"/>
      <c r="K3" s="106"/>
    </row>
    <row r="4" spans="1:11" ht="18.75" customHeight="1" x14ac:dyDescent="0.2">
      <c r="A4" s="624" t="s">
        <v>230</v>
      </c>
      <c r="B4" s="626" t="s">
        <v>281</v>
      </c>
      <c r="C4" s="627"/>
      <c r="D4" s="630" t="s">
        <v>102</v>
      </c>
      <c r="E4" s="632" t="s">
        <v>274</v>
      </c>
      <c r="F4" s="633"/>
      <c r="G4" s="634" t="s">
        <v>44</v>
      </c>
      <c r="H4" s="356"/>
      <c r="I4" s="356"/>
      <c r="J4" s="356"/>
      <c r="K4" s="106"/>
    </row>
    <row r="5" spans="1:11" ht="18.75" customHeight="1" thickBot="1" x14ac:dyDescent="0.25">
      <c r="A5" s="625"/>
      <c r="B5" s="628"/>
      <c r="C5" s="629"/>
      <c r="D5" s="631"/>
      <c r="E5" s="357" t="s">
        <v>45</v>
      </c>
      <c r="F5" s="358" t="s">
        <v>234</v>
      </c>
      <c r="G5" s="635"/>
      <c r="H5" s="237"/>
      <c r="I5" s="324"/>
      <c r="J5" s="325"/>
      <c r="K5" s="106"/>
    </row>
    <row r="6" spans="1:11" ht="18.75" customHeight="1" x14ac:dyDescent="0.2">
      <c r="A6" s="621" t="s">
        <v>252</v>
      </c>
      <c r="B6" s="379"/>
      <c r="C6" s="380">
        <v>9</v>
      </c>
      <c r="D6" s="130">
        <v>0.35</v>
      </c>
      <c r="E6" s="361">
        <f t="shared" ref="E6:E11" si="0">D6</f>
        <v>0.35</v>
      </c>
      <c r="F6" s="362">
        <f t="shared" ref="F6:F11" si="1">D6-E6</f>
        <v>0</v>
      </c>
      <c r="G6" s="381">
        <f t="shared" ref="G6:G11" si="2">D6</f>
        <v>0.35</v>
      </c>
    </row>
    <row r="7" spans="1:11" ht="18.75" customHeight="1" x14ac:dyDescent="0.2">
      <c r="A7" s="622"/>
      <c r="B7" s="359">
        <v>9</v>
      </c>
      <c r="C7" s="360">
        <v>11</v>
      </c>
      <c r="D7" s="144">
        <v>0.45</v>
      </c>
      <c r="E7" s="364">
        <f t="shared" si="0"/>
        <v>0.45</v>
      </c>
      <c r="F7" s="365">
        <f t="shared" si="1"/>
        <v>0</v>
      </c>
      <c r="G7" s="366">
        <f t="shared" si="2"/>
        <v>0.45</v>
      </c>
    </row>
    <row r="8" spans="1:11" ht="18.75" customHeight="1" x14ac:dyDescent="0.2">
      <c r="A8" s="622"/>
      <c r="B8" s="359">
        <v>11</v>
      </c>
      <c r="C8" s="360">
        <v>13</v>
      </c>
      <c r="D8" s="144">
        <v>0.55000000000000004</v>
      </c>
      <c r="E8" s="364">
        <f t="shared" si="0"/>
        <v>0.55000000000000004</v>
      </c>
      <c r="F8" s="365">
        <f t="shared" si="1"/>
        <v>0</v>
      </c>
      <c r="G8" s="366">
        <f t="shared" si="2"/>
        <v>0.55000000000000004</v>
      </c>
    </row>
    <row r="9" spans="1:11" ht="18.75" customHeight="1" x14ac:dyDescent="0.2">
      <c r="A9" s="622"/>
      <c r="B9" s="359">
        <v>13</v>
      </c>
      <c r="C9" s="360">
        <v>15</v>
      </c>
      <c r="D9" s="252">
        <v>0.65</v>
      </c>
      <c r="E9" s="364">
        <f t="shared" si="0"/>
        <v>0.65</v>
      </c>
      <c r="F9" s="365">
        <f t="shared" si="1"/>
        <v>0</v>
      </c>
      <c r="G9" s="366">
        <f t="shared" si="2"/>
        <v>0.65</v>
      </c>
    </row>
    <row r="10" spans="1:11" ht="18.75" customHeight="1" x14ac:dyDescent="0.2">
      <c r="A10" s="622"/>
      <c r="B10" s="368">
        <v>15</v>
      </c>
      <c r="C10" s="369">
        <v>17</v>
      </c>
      <c r="D10" s="144">
        <v>0.75</v>
      </c>
      <c r="E10" s="364">
        <f t="shared" si="0"/>
        <v>0.75</v>
      </c>
      <c r="F10" s="365">
        <f t="shared" si="1"/>
        <v>0</v>
      </c>
      <c r="G10" s="366">
        <f t="shared" si="2"/>
        <v>0.75</v>
      </c>
    </row>
    <row r="11" spans="1:11" ht="18.75" customHeight="1" x14ac:dyDescent="0.2">
      <c r="A11" s="622"/>
      <c r="B11" s="368">
        <v>17</v>
      </c>
      <c r="C11" s="369">
        <v>25</v>
      </c>
      <c r="D11" s="391">
        <v>0.8</v>
      </c>
      <c r="E11" s="364">
        <f t="shared" si="0"/>
        <v>0.8</v>
      </c>
      <c r="F11" s="365">
        <f t="shared" si="1"/>
        <v>0</v>
      </c>
      <c r="G11" s="366">
        <f t="shared" si="2"/>
        <v>0.8</v>
      </c>
    </row>
    <row r="12" spans="1:11" ht="18.75" customHeight="1" thickBot="1" x14ac:dyDescent="0.25">
      <c r="A12" s="623"/>
      <c r="B12" s="374"/>
      <c r="C12" s="375"/>
      <c r="D12" s="266"/>
      <c r="E12" s="396"/>
      <c r="F12" s="397"/>
      <c r="G12" s="398"/>
    </row>
    <row r="13" spans="1:11" ht="18.75" customHeight="1" x14ac:dyDescent="0.2">
      <c r="A13" s="621" t="s">
        <v>146</v>
      </c>
      <c r="B13" s="379"/>
      <c r="C13" s="380">
        <v>8</v>
      </c>
      <c r="D13" s="130">
        <v>0.4</v>
      </c>
      <c r="E13" s="361">
        <f t="shared" ref="E13:E18" si="3">D13</f>
        <v>0.4</v>
      </c>
      <c r="F13" s="362">
        <f t="shared" ref="F13:F18" si="4">D13-E13</f>
        <v>0</v>
      </c>
      <c r="G13" s="381">
        <f t="shared" ref="G13:G18" si="5">D13</f>
        <v>0.4</v>
      </c>
    </row>
    <row r="14" spans="1:11" ht="18.75" customHeight="1" x14ac:dyDescent="0.2">
      <c r="A14" s="622"/>
      <c r="B14" s="359">
        <v>8</v>
      </c>
      <c r="C14" s="360">
        <v>10</v>
      </c>
      <c r="D14" s="144">
        <v>0.45</v>
      </c>
      <c r="E14" s="364">
        <f t="shared" si="3"/>
        <v>0.45</v>
      </c>
      <c r="F14" s="365">
        <f t="shared" si="4"/>
        <v>0</v>
      </c>
      <c r="G14" s="366">
        <f t="shared" si="5"/>
        <v>0.45</v>
      </c>
    </row>
    <row r="15" spans="1:11" ht="18.75" customHeight="1" x14ac:dyDescent="0.2">
      <c r="A15" s="622"/>
      <c r="B15" s="359">
        <v>10</v>
      </c>
      <c r="C15" s="360">
        <v>13</v>
      </c>
      <c r="D15" s="144">
        <v>0.55000000000000004</v>
      </c>
      <c r="E15" s="364">
        <f t="shared" si="3"/>
        <v>0.55000000000000004</v>
      </c>
      <c r="F15" s="365">
        <f t="shared" si="4"/>
        <v>0</v>
      </c>
      <c r="G15" s="366">
        <f t="shared" si="5"/>
        <v>0.55000000000000004</v>
      </c>
    </row>
    <row r="16" spans="1:11" ht="18.75" customHeight="1" x14ac:dyDescent="0.2">
      <c r="A16" s="622"/>
      <c r="B16" s="359">
        <v>13</v>
      </c>
      <c r="C16" s="360">
        <v>15</v>
      </c>
      <c r="D16" s="252">
        <v>0.65</v>
      </c>
      <c r="E16" s="364">
        <f t="shared" si="3"/>
        <v>0.65</v>
      </c>
      <c r="F16" s="365">
        <f t="shared" si="4"/>
        <v>0</v>
      </c>
      <c r="G16" s="366">
        <f t="shared" si="5"/>
        <v>0.65</v>
      </c>
    </row>
    <row r="17" spans="1:7" ht="18.75" customHeight="1" x14ac:dyDescent="0.2">
      <c r="A17" s="622"/>
      <c r="B17" s="368">
        <v>15</v>
      </c>
      <c r="C17" s="369">
        <v>17</v>
      </c>
      <c r="D17" s="144">
        <v>0.75</v>
      </c>
      <c r="E17" s="364">
        <f t="shared" si="3"/>
        <v>0.75</v>
      </c>
      <c r="F17" s="365">
        <f t="shared" si="4"/>
        <v>0</v>
      </c>
      <c r="G17" s="366">
        <f t="shared" si="5"/>
        <v>0.75</v>
      </c>
    </row>
    <row r="18" spans="1:7" ht="18.75" customHeight="1" x14ac:dyDescent="0.2">
      <c r="A18" s="622"/>
      <c r="B18" s="368">
        <v>17</v>
      </c>
      <c r="C18" s="369">
        <v>25</v>
      </c>
      <c r="D18" s="391">
        <v>0.8</v>
      </c>
      <c r="E18" s="364">
        <f t="shared" si="3"/>
        <v>0.8</v>
      </c>
      <c r="F18" s="365">
        <f t="shared" si="4"/>
        <v>0</v>
      </c>
      <c r="G18" s="366">
        <f t="shared" si="5"/>
        <v>0.8</v>
      </c>
    </row>
    <row r="19" spans="1:7" ht="18.75" customHeight="1" thickBot="1" x14ac:dyDescent="0.25">
      <c r="A19" s="623"/>
      <c r="B19" s="374"/>
      <c r="C19" s="375"/>
      <c r="D19" s="266"/>
      <c r="E19" s="396"/>
      <c r="F19" s="397"/>
      <c r="G19" s="398"/>
    </row>
    <row r="20" spans="1:7" ht="18.75" customHeight="1" x14ac:dyDescent="0.2">
      <c r="A20" s="621" t="s">
        <v>129</v>
      </c>
      <c r="B20" s="379"/>
      <c r="C20" s="380">
        <v>10</v>
      </c>
      <c r="D20" s="130">
        <v>0.35</v>
      </c>
      <c r="E20" s="361">
        <f>D20</f>
        <v>0.35</v>
      </c>
      <c r="F20" s="362">
        <f>D20-E20</f>
        <v>0</v>
      </c>
      <c r="G20" s="381">
        <f>D20</f>
        <v>0.35</v>
      </c>
    </row>
    <row r="21" spans="1:7" ht="18.75" customHeight="1" x14ac:dyDescent="0.2">
      <c r="A21" s="622"/>
      <c r="B21" s="359">
        <v>10</v>
      </c>
      <c r="C21" s="360">
        <v>12</v>
      </c>
      <c r="D21" s="144">
        <v>0.45</v>
      </c>
      <c r="E21" s="364">
        <f>D21</f>
        <v>0.45</v>
      </c>
      <c r="F21" s="365">
        <f>D21-E21</f>
        <v>0</v>
      </c>
      <c r="G21" s="366">
        <f>D21</f>
        <v>0.45</v>
      </c>
    </row>
    <row r="22" spans="1:7" ht="18.75" customHeight="1" x14ac:dyDescent="0.2">
      <c r="A22" s="622"/>
      <c r="B22" s="359">
        <v>12</v>
      </c>
      <c r="C22" s="360">
        <v>14</v>
      </c>
      <c r="D22" s="144">
        <v>0.55000000000000004</v>
      </c>
      <c r="E22" s="364">
        <f>D22</f>
        <v>0.55000000000000004</v>
      </c>
      <c r="F22" s="365">
        <f>D22-E22</f>
        <v>0</v>
      </c>
      <c r="G22" s="366">
        <f>D22</f>
        <v>0.55000000000000004</v>
      </c>
    </row>
    <row r="23" spans="1:7" ht="18.75" customHeight="1" x14ac:dyDescent="0.2">
      <c r="A23" s="622"/>
      <c r="B23" s="359">
        <v>14</v>
      </c>
      <c r="C23" s="360">
        <v>16</v>
      </c>
      <c r="D23" s="252">
        <v>0.65</v>
      </c>
      <c r="E23" s="364">
        <f>D23</f>
        <v>0.65</v>
      </c>
      <c r="F23" s="365">
        <f>D23-E23</f>
        <v>0</v>
      </c>
      <c r="G23" s="366">
        <f>D23</f>
        <v>0.65</v>
      </c>
    </row>
    <row r="24" spans="1:7" ht="18.75" customHeight="1" x14ac:dyDescent="0.2">
      <c r="A24" s="622"/>
      <c r="B24" s="368">
        <v>16</v>
      </c>
      <c r="C24" s="369">
        <v>25</v>
      </c>
      <c r="D24" s="144">
        <v>0.7</v>
      </c>
      <c r="E24" s="364">
        <f>D24</f>
        <v>0.7</v>
      </c>
      <c r="F24" s="365">
        <f>D24-E24</f>
        <v>0</v>
      </c>
      <c r="G24" s="366">
        <f>D24</f>
        <v>0.7</v>
      </c>
    </row>
    <row r="25" spans="1:7" ht="18.75" customHeight="1" x14ac:dyDescent="0.2">
      <c r="A25" s="622"/>
      <c r="B25" s="368"/>
      <c r="C25" s="369"/>
      <c r="D25" s="391"/>
      <c r="E25" s="364"/>
      <c r="F25" s="365"/>
      <c r="G25" s="366"/>
    </row>
    <row r="26" spans="1:7" ht="18.75" customHeight="1" thickBot="1" x14ac:dyDescent="0.25">
      <c r="A26" s="623"/>
      <c r="B26" s="374"/>
      <c r="C26" s="375"/>
      <c r="D26" s="266"/>
      <c r="E26" s="396"/>
      <c r="F26" s="397"/>
      <c r="G26" s="398"/>
    </row>
    <row r="27" spans="1:7" ht="18.75" customHeight="1" x14ac:dyDescent="0.2">
      <c r="A27" s="621" t="s">
        <v>201</v>
      </c>
      <c r="B27" s="379"/>
      <c r="C27" s="380">
        <v>7</v>
      </c>
      <c r="D27" s="130">
        <v>0.3</v>
      </c>
      <c r="E27" s="361">
        <f t="shared" ref="E27:E32" si="6">D27</f>
        <v>0.3</v>
      </c>
      <c r="F27" s="362">
        <f t="shared" ref="F27:F32" si="7">D27-E27</f>
        <v>0</v>
      </c>
      <c r="G27" s="381">
        <f t="shared" ref="G27:G32" si="8">D27</f>
        <v>0.3</v>
      </c>
    </row>
    <row r="28" spans="1:7" ht="18.75" customHeight="1" x14ac:dyDescent="0.2">
      <c r="A28" s="622"/>
      <c r="B28" s="359">
        <v>7</v>
      </c>
      <c r="C28" s="360">
        <v>10</v>
      </c>
      <c r="D28" s="144">
        <v>0.35</v>
      </c>
      <c r="E28" s="364">
        <f t="shared" si="6"/>
        <v>0.35</v>
      </c>
      <c r="F28" s="365">
        <f t="shared" si="7"/>
        <v>0</v>
      </c>
      <c r="G28" s="366">
        <f t="shared" si="8"/>
        <v>0.35</v>
      </c>
    </row>
    <row r="29" spans="1:7" ht="18.75" customHeight="1" x14ac:dyDescent="0.2">
      <c r="A29" s="622"/>
      <c r="B29" s="359">
        <v>10</v>
      </c>
      <c r="C29" s="360">
        <v>12</v>
      </c>
      <c r="D29" s="144">
        <v>0.45</v>
      </c>
      <c r="E29" s="364">
        <f t="shared" si="6"/>
        <v>0.45</v>
      </c>
      <c r="F29" s="365">
        <f t="shared" si="7"/>
        <v>0</v>
      </c>
      <c r="G29" s="366">
        <f t="shared" si="8"/>
        <v>0.45</v>
      </c>
    </row>
    <row r="30" spans="1:7" ht="18.75" customHeight="1" x14ac:dyDescent="0.2">
      <c r="A30" s="622"/>
      <c r="B30" s="359">
        <v>12</v>
      </c>
      <c r="C30" s="360">
        <v>14</v>
      </c>
      <c r="D30" s="252">
        <v>0.55000000000000004</v>
      </c>
      <c r="E30" s="364">
        <f t="shared" si="6"/>
        <v>0.55000000000000004</v>
      </c>
      <c r="F30" s="365">
        <f t="shared" si="7"/>
        <v>0</v>
      </c>
      <c r="G30" s="366">
        <f t="shared" si="8"/>
        <v>0.55000000000000004</v>
      </c>
    </row>
    <row r="31" spans="1:7" ht="18.75" customHeight="1" x14ac:dyDescent="0.2">
      <c r="A31" s="622"/>
      <c r="B31" s="368">
        <v>14</v>
      </c>
      <c r="C31" s="369">
        <v>16</v>
      </c>
      <c r="D31" s="144">
        <v>0.65</v>
      </c>
      <c r="E31" s="364">
        <f t="shared" si="6"/>
        <v>0.65</v>
      </c>
      <c r="F31" s="365">
        <f t="shared" si="7"/>
        <v>0</v>
      </c>
      <c r="G31" s="366">
        <f t="shared" si="8"/>
        <v>0.65</v>
      </c>
    </row>
    <row r="32" spans="1:7" ht="18.75" customHeight="1" x14ac:dyDescent="0.2">
      <c r="A32" s="622"/>
      <c r="B32" s="368">
        <v>16</v>
      </c>
      <c r="C32" s="369">
        <v>25</v>
      </c>
      <c r="D32" s="391">
        <v>0.7</v>
      </c>
      <c r="E32" s="364">
        <f t="shared" si="6"/>
        <v>0.7</v>
      </c>
      <c r="F32" s="365">
        <f t="shared" si="7"/>
        <v>0</v>
      </c>
      <c r="G32" s="366">
        <f t="shared" si="8"/>
        <v>0.7</v>
      </c>
    </row>
    <row r="33" spans="1:7" ht="18.75" customHeight="1" thickBot="1" x14ac:dyDescent="0.25">
      <c r="A33" s="623"/>
      <c r="B33" s="374"/>
      <c r="C33" s="375"/>
      <c r="D33" s="266"/>
      <c r="E33" s="396"/>
      <c r="F33" s="397"/>
      <c r="G33" s="398"/>
    </row>
    <row r="34" spans="1:7" ht="14.25" customHeight="1" x14ac:dyDescent="0.2">
      <c r="A34" t="s">
        <v>225</v>
      </c>
    </row>
    <row r="35" spans="1:7" ht="18.75" customHeight="1" x14ac:dyDescent="0.2">
      <c r="A35" s="637" t="s">
        <v>37</v>
      </c>
      <c r="B35" s="637"/>
      <c r="C35" s="637"/>
      <c r="D35" s="637"/>
      <c r="E35" s="637"/>
      <c r="F35" s="637"/>
      <c r="G35" s="637"/>
    </row>
    <row r="36" spans="1:7" x14ac:dyDescent="0.2">
      <c r="A36" s="637"/>
      <c r="B36" s="637"/>
      <c r="C36" s="637"/>
      <c r="D36" s="637"/>
      <c r="E36" s="637"/>
      <c r="F36" s="637"/>
      <c r="G36" s="637"/>
    </row>
    <row r="37" spans="1:7" x14ac:dyDescent="0.2">
      <c r="A37" s="637"/>
      <c r="B37" s="637"/>
      <c r="C37" s="637"/>
      <c r="D37" s="637"/>
      <c r="E37" s="637"/>
      <c r="F37" s="637"/>
      <c r="G37" s="637"/>
    </row>
    <row r="43" spans="1:7" ht="19.5" customHeight="1" x14ac:dyDescent="0.2"/>
  </sheetData>
  <mergeCells count="11">
    <mergeCell ref="G4:G5"/>
    <mergeCell ref="A6:A12"/>
    <mergeCell ref="A13:A19"/>
    <mergeCell ref="A20:A26"/>
    <mergeCell ref="A27:A33"/>
    <mergeCell ref="A35:G37"/>
    <mergeCell ref="A1:G2"/>
    <mergeCell ref="A4:A5"/>
    <mergeCell ref="B4:C5"/>
    <mergeCell ref="D4:D5"/>
    <mergeCell ref="E4:F4"/>
  </mergeCells>
  <phoneticPr fontId="36"/>
  <pageMargins left="0.73" right="0.19" top="0.57999999999999996" bottom="0.53" header="0.2" footer="0.2"/>
  <pageSetup paperSize="9" orientation="portrait"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K43"/>
  <sheetViews>
    <sheetView view="pageBreakPreview" topLeftCell="A10" zoomScaleNormal="100" zoomScaleSheetLayoutView="100" workbookViewId="0">
      <selection sqref="A1:G2"/>
    </sheetView>
  </sheetViews>
  <sheetFormatPr defaultColWidth="9.09765625" defaultRowHeight="12" x14ac:dyDescent="0.2"/>
  <cols>
    <col min="1" max="1" width="14.296875" style="99" customWidth="1"/>
    <col min="2" max="2" width="14.296875" style="100" customWidth="1"/>
    <col min="3" max="4" width="14.296875" style="99" customWidth="1"/>
    <col min="5" max="5" width="17.09765625" style="101" customWidth="1"/>
    <col min="6" max="7" width="17.09765625" style="102" customWidth="1"/>
    <col min="8" max="8" width="10.09765625" style="103" customWidth="1"/>
    <col min="9" max="9" width="11.69921875" style="103" customWidth="1"/>
    <col min="10" max="10" width="11.69921875" style="102" customWidth="1"/>
    <col min="11" max="11" width="2.69921875" style="100" customWidth="1"/>
    <col min="12" max="12" width="2.69921875" style="100" bestFit="1" customWidth="1"/>
    <col min="13" max="13" width="5.69921875" style="100" customWidth="1"/>
    <col min="14" max="14" width="5.69921875" style="100" bestFit="1" customWidth="1"/>
    <col min="15" max="15" width="2.69921875" style="100" bestFit="1" customWidth="1"/>
    <col min="16" max="16" width="5.69921875" style="100" customWidth="1"/>
    <col min="17" max="17" width="9.09765625" style="100" bestFit="1"/>
    <col min="18" max="16384" width="9.09765625" style="100"/>
  </cols>
  <sheetData>
    <row r="1" spans="1:11" ht="24" customHeight="1" x14ac:dyDescent="0.2">
      <c r="A1" s="636" t="s">
        <v>256</v>
      </c>
      <c r="B1" s="636"/>
      <c r="C1" s="636"/>
      <c r="D1" s="636"/>
      <c r="E1" s="636"/>
      <c r="F1" s="636"/>
      <c r="G1" s="636"/>
      <c r="H1" s="105"/>
      <c r="I1" s="354"/>
      <c r="J1" s="354"/>
      <c r="K1" s="106"/>
    </row>
    <row r="2" spans="1:11" ht="15" customHeight="1" x14ac:dyDescent="0.2">
      <c r="A2" s="636"/>
      <c r="B2" s="636"/>
      <c r="C2" s="636"/>
      <c r="D2" s="636"/>
      <c r="E2" s="636"/>
      <c r="F2" s="636"/>
      <c r="G2" s="636"/>
      <c r="H2" s="105"/>
      <c r="I2" s="354"/>
      <c r="J2" s="354"/>
      <c r="K2" s="106"/>
    </row>
    <row r="3" spans="1:11" ht="15" customHeight="1" thickBot="1" x14ac:dyDescent="0.25">
      <c r="A3" s="105"/>
      <c r="B3" s="105"/>
      <c r="C3" s="105"/>
      <c r="D3" s="105"/>
      <c r="E3" s="105"/>
      <c r="F3" s="105"/>
      <c r="G3" s="355" t="s">
        <v>265</v>
      </c>
      <c r="H3" s="105"/>
      <c r="I3" s="354"/>
      <c r="J3" s="354"/>
      <c r="K3" s="106"/>
    </row>
    <row r="4" spans="1:11" ht="18.75" customHeight="1" x14ac:dyDescent="0.2">
      <c r="A4" s="624" t="s">
        <v>230</v>
      </c>
      <c r="B4" s="626" t="s">
        <v>281</v>
      </c>
      <c r="C4" s="627"/>
      <c r="D4" s="630" t="s">
        <v>102</v>
      </c>
      <c r="E4" s="632" t="s">
        <v>274</v>
      </c>
      <c r="F4" s="633"/>
      <c r="G4" s="634" t="s">
        <v>44</v>
      </c>
      <c r="H4" s="356"/>
      <c r="I4" s="356"/>
      <c r="J4" s="356"/>
      <c r="K4" s="106"/>
    </row>
    <row r="5" spans="1:11" ht="18.75" customHeight="1" thickBot="1" x14ac:dyDescent="0.25">
      <c r="A5" s="625"/>
      <c r="B5" s="628"/>
      <c r="C5" s="629"/>
      <c r="D5" s="631"/>
      <c r="E5" s="357" t="s">
        <v>45</v>
      </c>
      <c r="F5" s="358" t="s">
        <v>234</v>
      </c>
      <c r="G5" s="635"/>
      <c r="H5" s="237"/>
      <c r="I5" s="324"/>
      <c r="J5" s="325"/>
      <c r="K5" s="106"/>
    </row>
    <row r="6" spans="1:11" ht="18.75" customHeight="1" x14ac:dyDescent="0.2">
      <c r="A6" s="621" t="s">
        <v>154</v>
      </c>
      <c r="B6" s="379"/>
      <c r="C6" s="380">
        <v>9</v>
      </c>
      <c r="D6" s="130">
        <v>0.25</v>
      </c>
      <c r="E6" s="361">
        <f t="shared" ref="E6:E11" si="0">D6</f>
        <v>0.25</v>
      </c>
      <c r="F6" s="362">
        <f t="shared" ref="F6:F11" si="1">D6-E6</f>
        <v>0</v>
      </c>
      <c r="G6" s="381">
        <f t="shared" ref="G6:G11" si="2">D6</f>
        <v>0.25</v>
      </c>
    </row>
    <row r="7" spans="1:11" ht="18.75" customHeight="1" x14ac:dyDescent="0.2">
      <c r="A7" s="622"/>
      <c r="B7" s="359">
        <v>9</v>
      </c>
      <c r="C7" s="360">
        <v>11</v>
      </c>
      <c r="D7" s="144">
        <v>0.35</v>
      </c>
      <c r="E7" s="364">
        <f t="shared" si="0"/>
        <v>0.35</v>
      </c>
      <c r="F7" s="365">
        <f t="shared" si="1"/>
        <v>0</v>
      </c>
      <c r="G7" s="366">
        <f t="shared" si="2"/>
        <v>0.35</v>
      </c>
    </row>
    <row r="8" spans="1:11" ht="18.75" customHeight="1" x14ac:dyDescent="0.2">
      <c r="A8" s="622"/>
      <c r="B8" s="359">
        <v>11</v>
      </c>
      <c r="C8" s="360">
        <v>13</v>
      </c>
      <c r="D8" s="144">
        <v>0.45</v>
      </c>
      <c r="E8" s="364">
        <f t="shared" si="0"/>
        <v>0.45</v>
      </c>
      <c r="F8" s="365">
        <f t="shared" si="1"/>
        <v>0</v>
      </c>
      <c r="G8" s="366">
        <f t="shared" si="2"/>
        <v>0.45</v>
      </c>
    </row>
    <row r="9" spans="1:11" ht="18.75" customHeight="1" x14ac:dyDescent="0.2">
      <c r="A9" s="622"/>
      <c r="B9" s="359">
        <v>13</v>
      </c>
      <c r="C9" s="360">
        <v>15</v>
      </c>
      <c r="D9" s="252">
        <v>0.55000000000000004</v>
      </c>
      <c r="E9" s="364">
        <f t="shared" si="0"/>
        <v>0.55000000000000004</v>
      </c>
      <c r="F9" s="365">
        <f t="shared" si="1"/>
        <v>0</v>
      </c>
      <c r="G9" s="366">
        <f t="shared" si="2"/>
        <v>0.55000000000000004</v>
      </c>
    </row>
    <row r="10" spans="1:11" ht="18.75" customHeight="1" x14ac:dyDescent="0.2">
      <c r="A10" s="622"/>
      <c r="B10" s="368">
        <v>15</v>
      </c>
      <c r="C10" s="369">
        <v>18</v>
      </c>
      <c r="D10" s="144">
        <v>0.65</v>
      </c>
      <c r="E10" s="364">
        <f t="shared" si="0"/>
        <v>0.65</v>
      </c>
      <c r="F10" s="365">
        <f t="shared" si="1"/>
        <v>0</v>
      </c>
      <c r="G10" s="366">
        <f t="shared" si="2"/>
        <v>0.65</v>
      </c>
    </row>
    <row r="11" spans="1:11" ht="18.75" customHeight="1" x14ac:dyDescent="0.2">
      <c r="A11" s="622"/>
      <c r="B11" s="368">
        <v>18</v>
      </c>
      <c r="C11" s="369">
        <v>25</v>
      </c>
      <c r="D11" s="391">
        <v>0.7</v>
      </c>
      <c r="E11" s="364">
        <f t="shared" si="0"/>
        <v>0.7</v>
      </c>
      <c r="F11" s="365">
        <f t="shared" si="1"/>
        <v>0</v>
      </c>
      <c r="G11" s="366">
        <f t="shared" si="2"/>
        <v>0.7</v>
      </c>
    </row>
    <row r="12" spans="1:11" ht="18.75" customHeight="1" thickBot="1" x14ac:dyDescent="0.25">
      <c r="A12" s="623"/>
      <c r="B12" s="374"/>
      <c r="C12" s="375"/>
      <c r="D12" s="266"/>
      <c r="E12" s="396"/>
      <c r="F12" s="397"/>
      <c r="G12" s="398"/>
    </row>
    <row r="13" spans="1:11" ht="18.75" customHeight="1" x14ac:dyDescent="0.2">
      <c r="A13" s="621" t="s">
        <v>106</v>
      </c>
      <c r="B13" s="379"/>
      <c r="C13" s="380">
        <v>8</v>
      </c>
      <c r="D13" s="130">
        <v>0.25</v>
      </c>
      <c r="E13" s="361">
        <f t="shared" ref="E13:E18" si="3">D13</f>
        <v>0.25</v>
      </c>
      <c r="F13" s="362">
        <f t="shared" ref="F13:F18" si="4">D13-E13</f>
        <v>0</v>
      </c>
      <c r="G13" s="381">
        <f t="shared" ref="G13:G18" si="5">D13</f>
        <v>0.25</v>
      </c>
    </row>
    <row r="14" spans="1:11" ht="18.75" customHeight="1" x14ac:dyDescent="0.2">
      <c r="A14" s="622"/>
      <c r="B14" s="359">
        <v>8</v>
      </c>
      <c r="C14" s="360">
        <v>11</v>
      </c>
      <c r="D14" s="144">
        <v>0.35</v>
      </c>
      <c r="E14" s="364">
        <f t="shared" si="3"/>
        <v>0.35</v>
      </c>
      <c r="F14" s="365">
        <f t="shared" si="4"/>
        <v>0</v>
      </c>
      <c r="G14" s="366">
        <f t="shared" si="5"/>
        <v>0.35</v>
      </c>
    </row>
    <row r="15" spans="1:11" ht="18.75" customHeight="1" x14ac:dyDescent="0.2">
      <c r="A15" s="622"/>
      <c r="B15" s="359">
        <v>11</v>
      </c>
      <c r="C15" s="360">
        <v>13</v>
      </c>
      <c r="D15" s="144">
        <v>0.45</v>
      </c>
      <c r="E15" s="364">
        <f t="shared" si="3"/>
        <v>0.45</v>
      </c>
      <c r="F15" s="365">
        <f t="shared" si="4"/>
        <v>0</v>
      </c>
      <c r="G15" s="366">
        <f t="shared" si="5"/>
        <v>0.45</v>
      </c>
    </row>
    <row r="16" spans="1:11" ht="18.75" customHeight="1" x14ac:dyDescent="0.2">
      <c r="A16" s="622"/>
      <c r="B16" s="359">
        <v>13</v>
      </c>
      <c r="C16" s="360">
        <v>15</v>
      </c>
      <c r="D16" s="252">
        <v>0.55000000000000004</v>
      </c>
      <c r="E16" s="364">
        <f t="shared" si="3"/>
        <v>0.55000000000000004</v>
      </c>
      <c r="F16" s="365">
        <f t="shared" si="4"/>
        <v>0</v>
      </c>
      <c r="G16" s="366">
        <f t="shared" si="5"/>
        <v>0.55000000000000004</v>
      </c>
    </row>
    <row r="17" spans="1:7" ht="18.75" customHeight="1" x14ac:dyDescent="0.2">
      <c r="A17" s="622"/>
      <c r="B17" s="368">
        <v>15</v>
      </c>
      <c r="C17" s="369">
        <v>17</v>
      </c>
      <c r="D17" s="144">
        <v>0.65</v>
      </c>
      <c r="E17" s="364">
        <f t="shared" si="3"/>
        <v>0.65</v>
      </c>
      <c r="F17" s="365">
        <f t="shared" si="4"/>
        <v>0</v>
      </c>
      <c r="G17" s="366">
        <f t="shared" si="5"/>
        <v>0.65</v>
      </c>
    </row>
    <row r="18" spans="1:7" ht="18.75" customHeight="1" x14ac:dyDescent="0.2">
      <c r="A18" s="622"/>
      <c r="B18" s="368">
        <v>17</v>
      </c>
      <c r="C18" s="369">
        <v>25</v>
      </c>
      <c r="D18" s="391">
        <v>0.7</v>
      </c>
      <c r="E18" s="364">
        <f t="shared" si="3"/>
        <v>0.7</v>
      </c>
      <c r="F18" s="365">
        <f t="shared" si="4"/>
        <v>0</v>
      </c>
      <c r="G18" s="366">
        <f t="shared" si="5"/>
        <v>0.7</v>
      </c>
    </row>
    <row r="19" spans="1:7" ht="18.75" customHeight="1" thickBot="1" x14ac:dyDescent="0.25">
      <c r="A19" s="623"/>
      <c r="B19" s="374"/>
      <c r="C19" s="375"/>
      <c r="D19" s="266"/>
      <c r="E19" s="396"/>
      <c r="F19" s="397"/>
      <c r="G19" s="398"/>
    </row>
    <row r="20" spans="1:7" ht="18.75" customHeight="1" x14ac:dyDescent="0.2">
      <c r="A20" s="621" t="s">
        <v>121</v>
      </c>
      <c r="B20" s="379"/>
      <c r="C20" s="380">
        <v>9</v>
      </c>
      <c r="D20" s="130">
        <v>0.25</v>
      </c>
      <c r="E20" s="361">
        <f t="shared" ref="E20:E25" si="6">D20</f>
        <v>0.25</v>
      </c>
      <c r="F20" s="362">
        <f t="shared" ref="F20:F25" si="7">D20-E20</f>
        <v>0</v>
      </c>
      <c r="G20" s="381">
        <f t="shared" ref="G20:G25" si="8">D20</f>
        <v>0.25</v>
      </c>
    </row>
    <row r="21" spans="1:7" ht="18.75" customHeight="1" x14ac:dyDescent="0.2">
      <c r="A21" s="622"/>
      <c r="B21" s="359">
        <v>9</v>
      </c>
      <c r="C21" s="360">
        <v>11</v>
      </c>
      <c r="D21" s="144">
        <v>0.35</v>
      </c>
      <c r="E21" s="364">
        <f t="shared" si="6"/>
        <v>0.35</v>
      </c>
      <c r="F21" s="365">
        <f t="shared" si="7"/>
        <v>0</v>
      </c>
      <c r="G21" s="366">
        <f t="shared" si="8"/>
        <v>0.35</v>
      </c>
    </row>
    <row r="22" spans="1:7" ht="18.75" customHeight="1" x14ac:dyDescent="0.2">
      <c r="A22" s="622"/>
      <c r="B22" s="359">
        <v>11</v>
      </c>
      <c r="C22" s="360">
        <v>13</v>
      </c>
      <c r="D22" s="144">
        <v>0.45</v>
      </c>
      <c r="E22" s="364">
        <f t="shared" si="6"/>
        <v>0.45</v>
      </c>
      <c r="F22" s="365">
        <f t="shared" si="7"/>
        <v>0</v>
      </c>
      <c r="G22" s="366">
        <f t="shared" si="8"/>
        <v>0.45</v>
      </c>
    </row>
    <row r="23" spans="1:7" ht="18.75" customHeight="1" x14ac:dyDescent="0.2">
      <c r="A23" s="622"/>
      <c r="B23" s="359">
        <v>13</v>
      </c>
      <c r="C23" s="360">
        <v>16</v>
      </c>
      <c r="D23" s="252">
        <v>0.55000000000000004</v>
      </c>
      <c r="E23" s="364">
        <f t="shared" si="6"/>
        <v>0.55000000000000004</v>
      </c>
      <c r="F23" s="365">
        <f t="shared" si="7"/>
        <v>0</v>
      </c>
      <c r="G23" s="366">
        <f t="shared" si="8"/>
        <v>0.55000000000000004</v>
      </c>
    </row>
    <row r="24" spans="1:7" ht="18.75" customHeight="1" x14ac:dyDescent="0.2">
      <c r="A24" s="622"/>
      <c r="B24" s="368">
        <v>16</v>
      </c>
      <c r="C24" s="369">
        <v>18</v>
      </c>
      <c r="D24" s="144">
        <v>0.65</v>
      </c>
      <c r="E24" s="364">
        <f t="shared" si="6"/>
        <v>0.65</v>
      </c>
      <c r="F24" s="365">
        <f t="shared" si="7"/>
        <v>0</v>
      </c>
      <c r="G24" s="366">
        <f t="shared" si="8"/>
        <v>0.65</v>
      </c>
    </row>
    <row r="25" spans="1:7" ht="18.75" customHeight="1" x14ac:dyDescent="0.2">
      <c r="A25" s="622"/>
      <c r="B25" s="368">
        <v>18</v>
      </c>
      <c r="C25" s="369">
        <v>25</v>
      </c>
      <c r="D25" s="391">
        <v>0.7</v>
      </c>
      <c r="E25" s="364">
        <f t="shared" si="6"/>
        <v>0.7</v>
      </c>
      <c r="F25" s="365">
        <f t="shared" si="7"/>
        <v>0</v>
      </c>
      <c r="G25" s="366">
        <f t="shared" si="8"/>
        <v>0.7</v>
      </c>
    </row>
    <row r="26" spans="1:7" ht="18.75" customHeight="1" thickBot="1" x14ac:dyDescent="0.25">
      <c r="A26" s="623"/>
      <c r="B26" s="374"/>
      <c r="C26" s="375"/>
      <c r="D26" s="266"/>
      <c r="E26" s="396"/>
      <c r="F26" s="397"/>
      <c r="G26" s="398"/>
    </row>
    <row r="27" spans="1:7" ht="18.75" customHeight="1" x14ac:dyDescent="0.2">
      <c r="A27" s="621" t="s">
        <v>263</v>
      </c>
      <c r="B27" s="379"/>
      <c r="C27" s="380">
        <v>10</v>
      </c>
      <c r="D27" s="130">
        <v>0.3</v>
      </c>
      <c r="E27" s="361">
        <f>D27</f>
        <v>0.3</v>
      </c>
      <c r="F27" s="362">
        <f>D27-E27</f>
        <v>0</v>
      </c>
      <c r="G27" s="381">
        <f>D27</f>
        <v>0.3</v>
      </c>
    </row>
    <row r="28" spans="1:7" ht="18.75" customHeight="1" x14ac:dyDescent="0.2">
      <c r="A28" s="622"/>
      <c r="B28" s="359">
        <v>10</v>
      </c>
      <c r="C28" s="360">
        <v>12</v>
      </c>
      <c r="D28" s="144">
        <v>0.35</v>
      </c>
      <c r="E28" s="364">
        <f>D28</f>
        <v>0.35</v>
      </c>
      <c r="F28" s="365">
        <f>D28-E28</f>
        <v>0</v>
      </c>
      <c r="G28" s="366">
        <f>D28</f>
        <v>0.35</v>
      </c>
    </row>
    <row r="29" spans="1:7" ht="18.75" customHeight="1" x14ac:dyDescent="0.2">
      <c r="A29" s="622"/>
      <c r="B29" s="359">
        <v>12</v>
      </c>
      <c r="C29" s="360">
        <v>15</v>
      </c>
      <c r="D29" s="144">
        <v>0.45</v>
      </c>
      <c r="E29" s="364">
        <f>D29</f>
        <v>0.45</v>
      </c>
      <c r="F29" s="365">
        <f>D29-E29</f>
        <v>0</v>
      </c>
      <c r="G29" s="366">
        <f>D29</f>
        <v>0.45</v>
      </c>
    </row>
    <row r="30" spans="1:7" ht="18.75" customHeight="1" x14ac:dyDescent="0.2">
      <c r="A30" s="622"/>
      <c r="B30" s="359">
        <v>15</v>
      </c>
      <c r="C30" s="360">
        <v>17</v>
      </c>
      <c r="D30" s="252">
        <v>0.55000000000000004</v>
      </c>
      <c r="E30" s="364">
        <f>D30</f>
        <v>0.55000000000000004</v>
      </c>
      <c r="F30" s="365">
        <f>D30-E30</f>
        <v>0</v>
      </c>
      <c r="G30" s="366">
        <f>D30</f>
        <v>0.55000000000000004</v>
      </c>
    </row>
    <row r="31" spans="1:7" ht="18.75" customHeight="1" x14ac:dyDescent="0.2">
      <c r="A31" s="622"/>
      <c r="B31" s="368">
        <v>17</v>
      </c>
      <c r="C31" s="369">
        <v>25</v>
      </c>
      <c r="D31" s="144">
        <v>0.6</v>
      </c>
      <c r="E31" s="364">
        <f>D31</f>
        <v>0.6</v>
      </c>
      <c r="F31" s="365">
        <f>D31-E31</f>
        <v>0</v>
      </c>
      <c r="G31" s="366">
        <f>D31</f>
        <v>0.6</v>
      </c>
    </row>
    <row r="32" spans="1:7" ht="18.75" customHeight="1" x14ac:dyDescent="0.2">
      <c r="A32" s="622"/>
      <c r="B32" s="368"/>
      <c r="C32" s="369"/>
      <c r="D32" s="391"/>
      <c r="E32" s="364"/>
      <c r="F32" s="365"/>
      <c r="G32" s="366"/>
    </row>
    <row r="33" spans="1:7" ht="18.75" customHeight="1" thickBot="1" x14ac:dyDescent="0.25">
      <c r="A33" s="623"/>
      <c r="B33" s="374"/>
      <c r="C33" s="375"/>
      <c r="D33" s="266"/>
      <c r="E33" s="396"/>
      <c r="F33" s="397"/>
      <c r="G33" s="398"/>
    </row>
    <row r="34" spans="1:7" ht="14.25" customHeight="1" x14ac:dyDescent="0.2">
      <c r="A34" t="s">
        <v>225</v>
      </c>
    </row>
    <row r="35" spans="1:7" ht="18.75" customHeight="1" x14ac:dyDescent="0.2">
      <c r="A35" s="637" t="s">
        <v>37</v>
      </c>
      <c r="B35" s="637"/>
      <c r="C35" s="637"/>
      <c r="D35" s="637"/>
      <c r="E35" s="637"/>
      <c r="F35" s="637"/>
      <c r="G35" s="637"/>
    </row>
    <row r="36" spans="1:7" x14ac:dyDescent="0.2">
      <c r="A36" s="637"/>
      <c r="B36" s="637"/>
      <c r="C36" s="637"/>
      <c r="D36" s="637"/>
      <c r="E36" s="637"/>
      <c r="F36" s="637"/>
      <c r="G36" s="637"/>
    </row>
    <row r="37" spans="1:7" x14ac:dyDescent="0.2">
      <c r="A37" s="637"/>
      <c r="B37" s="637"/>
      <c r="C37" s="637"/>
      <c r="D37" s="637"/>
      <c r="E37" s="637"/>
      <c r="F37" s="637"/>
      <c r="G37" s="637"/>
    </row>
    <row r="43" spans="1:7" ht="19.5" customHeight="1" x14ac:dyDescent="0.2"/>
  </sheetData>
  <mergeCells count="11">
    <mergeCell ref="G4:G5"/>
    <mergeCell ref="A6:A12"/>
    <mergeCell ref="A13:A19"/>
    <mergeCell ref="A20:A26"/>
    <mergeCell ref="A27:A33"/>
    <mergeCell ref="A35:G37"/>
    <mergeCell ref="A1:G2"/>
    <mergeCell ref="A4:A5"/>
    <mergeCell ref="B4:C5"/>
    <mergeCell ref="D4:D5"/>
    <mergeCell ref="E4:F4"/>
  </mergeCells>
  <phoneticPr fontId="36"/>
  <pageMargins left="0.73" right="0.19" top="0.57999999999999996" bottom="0.53" header="0.2" footer="0.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57"/>
  <sheetViews>
    <sheetView view="pageBreakPreview" zoomScaleNormal="100" zoomScaleSheetLayoutView="100" workbookViewId="0">
      <pane ySplit="6" topLeftCell="A7" activePane="bottomLeft" state="frozen"/>
      <selection pane="bottomLeft" activeCell="B1" sqref="B1:L1"/>
    </sheetView>
  </sheetViews>
  <sheetFormatPr defaultColWidth="9.09765625" defaultRowHeight="12" x14ac:dyDescent="0.2"/>
  <cols>
    <col min="1" max="1" width="2.8984375" style="98" customWidth="1"/>
    <col min="2" max="2" width="9.3984375" style="99" customWidth="1"/>
    <col min="3" max="3" width="3.09765625" style="100" customWidth="1"/>
    <col min="4" max="4" width="9.69921875" style="99" customWidth="1"/>
    <col min="5" max="5" width="8.09765625" style="99" customWidth="1"/>
    <col min="6" max="6" width="9.69921875" style="101" customWidth="1"/>
    <col min="7" max="8" width="9.69921875" style="102" customWidth="1"/>
    <col min="9" max="9" width="9.69921875" style="101" customWidth="1"/>
    <col min="10" max="10" width="9.69921875" style="102" customWidth="1"/>
    <col min="11" max="11" width="9.69921875" style="103" customWidth="1"/>
    <col min="12" max="12" width="9.69921875" style="102" customWidth="1"/>
    <col min="13" max="13" width="2.69921875" style="100" customWidth="1"/>
    <col min="14" max="14" width="2.69921875" style="100" bestFit="1" customWidth="1"/>
    <col min="15" max="15" width="5.69921875" style="100" customWidth="1"/>
    <col min="16" max="16" width="9.09765625" style="100" bestFit="1"/>
    <col min="17" max="16384" width="9.09765625" style="100"/>
  </cols>
  <sheetData>
    <row r="1" spans="1:13" ht="21.75" customHeight="1" x14ac:dyDescent="0.2">
      <c r="A1" s="104"/>
      <c r="B1" s="549" t="s">
        <v>249</v>
      </c>
      <c r="C1" s="549"/>
      <c r="D1" s="549"/>
      <c r="E1" s="549"/>
      <c r="F1" s="549"/>
      <c r="G1" s="549"/>
      <c r="H1" s="549"/>
      <c r="I1" s="549"/>
      <c r="J1" s="549"/>
      <c r="K1" s="549"/>
      <c r="L1" s="549"/>
      <c r="M1" s="106"/>
    </row>
    <row r="2" spans="1:13" ht="12.5" thickBot="1" x14ac:dyDescent="0.25">
      <c r="A2" s="104"/>
      <c r="B2" s="550" t="s">
        <v>130</v>
      </c>
      <c r="C2" s="550"/>
      <c r="D2" s="550"/>
      <c r="E2" s="550"/>
      <c r="F2" s="550"/>
      <c r="G2" s="550"/>
      <c r="H2" s="550"/>
      <c r="I2" s="550"/>
      <c r="J2" s="550"/>
      <c r="K2" s="550"/>
      <c r="L2" s="550"/>
      <c r="M2" s="106"/>
    </row>
    <row r="3" spans="1:13" ht="12" customHeight="1" x14ac:dyDescent="0.15">
      <c r="A3" s="107"/>
      <c r="B3" s="551" t="s">
        <v>213</v>
      </c>
      <c r="C3" s="552"/>
      <c r="D3" s="557" t="s">
        <v>195</v>
      </c>
      <c r="E3" s="558"/>
      <c r="F3" s="563" t="s">
        <v>214</v>
      </c>
      <c r="G3" s="565" t="s">
        <v>271</v>
      </c>
      <c r="H3" s="108" t="s">
        <v>192</v>
      </c>
      <c r="I3" s="109" t="s">
        <v>182</v>
      </c>
      <c r="J3" s="567" t="s">
        <v>31</v>
      </c>
      <c r="K3" s="568"/>
      <c r="L3" s="110" t="s">
        <v>114</v>
      </c>
      <c r="M3" s="106"/>
    </row>
    <row r="4" spans="1:13" ht="12" customHeight="1" x14ac:dyDescent="0.2">
      <c r="A4" s="107"/>
      <c r="B4" s="553"/>
      <c r="C4" s="554"/>
      <c r="D4" s="559"/>
      <c r="E4" s="560"/>
      <c r="F4" s="564"/>
      <c r="G4" s="566"/>
      <c r="H4" s="113" t="s">
        <v>122</v>
      </c>
      <c r="I4" s="114" t="s">
        <v>24</v>
      </c>
      <c r="J4" s="569"/>
      <c r="K4" s="570"/>
      <c r="L4" s="117" t="s">
        <v>46</v>
      </c>
      <c r="M4" s="106"/>
    </row>
    <row r="5" spans="1:13" ht="12" customHeight="1" x14ac:dyDescent="0.2">
      <c r="A5" s="107"/>
      <c r="B5" s="553"/>
      <c r="C5" s="554"/>
      <c r="D5" s="559"/>
      <c r="E5" s="560"/>
      <c r="F5" s="111"/>
      <c r="G5" s="112"/>
      <c r="H5" s="113" t="s">
        <v>132</v>
      </c>
      <c r="I5" s="114"/>
      <c r="J5" s="115"/>
      <c r="K5" s="116"/>
      <c r="L5" s="117"/>
      <c r="M5" s="106"/>
    </row>
    <row r="6" spans="1:13" ht="15" customHeight="1" thickBot="1" x14ac:dyDescent="0.25">
      <c r="A6" s="107"/>
      <c r="B6" s="555"/>
      <c r="C6" s="556"/>
      <c r="D6" s="561"/>
      <c r="E6" s="562"/>
      <c r="F6" s="118" t="s">
        <v>91</v>
      </c>
      <c r="G6" s="119" t="s">
        <v>179</v>
      </c>
      <c r="H6" s="120" t="s">
        <v>26</v>
      </c>
      <c r="I6" s="121" t="s">
        <v>42</v>
      </c>
      <c r="J6" s="122" t="s">
        <v>10</v>
      </c>
      <c r="K6" s="123" t="s">
        <v>169</v>
      </c>
      <c r="L6" s="124" t="s">
        <v>244</v>
      </c>
      <c r="M6" s="106"/>
    </row>
    <row r="7" spans="1:13" ht="16" customHeight="1" x14ac:dyDescent="0.2">
      <c r="A7" s="125"/>
      <c r="B7" s="126"/>
      <c r="C7" s="539" t="s">
        <v>47</v>
      </c>
      <c r="D7" s="127"/>
      <c r="E7" s="128">
        <v>7</v>
      </c>
      <c r="F7" s="129">
        <v>2.1</v>
      </c>
      <c r="G7" s="129">
        <v>0.25</v>
      </c>
      <c r="H7" s="129">
        <v>1.6</v>
      </c>
      <c r="I7" s="130">
        <f t="shared" ref="I7:I12" si="0">F7-G7-H7</f>
        <v>0.25</v>
      </c>
      <c r="J7" s="131">
        <v>0.25</v>
      </c>
      <c r="K7" s="132">
        <f t="shared" ref="K7:K16" si="1">J7/2</f>
        <v>0.125</v>
      </c>
      <c r="L7" s="133">
        <f t="shared" ref="L7:L12" si="2">F7-G7-H7-J7</f>
        <v>0</v>
      </c>
      <c r="M7" s="134"/>
    </row>
    <row r="8" spans="1:13" ht="16" customHeight="1" x14ac:dyDescent="0.2">
      <c r="A8" s="125"/>
      <c r="B8" s="135"/>
      <c r="C8" s="546"/>
      <c r="D8" s="136">
        <f>E7</f>
        <v>7</v>
      </c>
      <c r="E8" s="137">
        <v>8</v>
      </c>
      <c r="F8" s="138">
        <v>2.15</v>
      </c>
      <c r="G8" s="138">
        <v>0.25</v>
      </c>
      <c r="H8" s="138">
        <v>1.65</v>
      </c>
      <c r="I8" s="139">
        <f t="shared" si="0"/>
        <v>0.25</v>
      </c>
      <c r="J8" s="140">
        <v>0.25</v>
      </c>
      <c r="K8" s="141">
        <f t="shared" si="1"/>
        <v>0.125</v>
      </c>
      <c r="L8" s="142">
        <f t="shared" si="2"/>
        <v>0</v>
      </c>
      <c r="M8" s="134"/>
    </row>
    <row r="9" spans="1:13" ht="16" customHeight="1" x14ac:dyDescent="0.2">
      <c r="A9" s="125"/>
      <c r="B9" s="135"/>
      <c r="C9" s="547"/>
      <c r="D9" s="136">
        <f>E8</f>
        <v>8</v>
      </c>
      <c r="E9" s="137">
        <v>10</v>
      </c>
      <c r="F9" s="143">
        <v>2.25</v>
      </c>
      <c r="G9" s="143">
        <v>0.25</v>
      </c>
      <c r="H9" s="143">
        <v>1.75</v>
      </c>
      <c r="I9" s="144">
        <f t="shared" si="0"/>
        <v>0.25</v>
      </c>
      <c r="J9" s="145">
        <v>0.25</v>
      </c>
      <c r="K9" s="146">
        <f t="shared" si="1"/>
        <v>0.125</v>
      </c>
      <c r="L9" s="147">
        <f t="shared" si="2"/>
        <v>0</v>
      </c>
      <c r="M9" s="134"/>
    </row>
    <row r="10" spans="1:13" ht="16" customHeight="1" x14ac:dyDescent="0.2">
      <c r="A10" s="125"/>
      <c r="B10" s="135"/>
      <c r="C10" s="547"/>
      <c r="D10" s="136">
        <f>IF(E9=25,"",E9)</f>
        <v>10</v>
      </c>
      <c r="E10" s="137">
        <v>12</v>
      </c>
      <c r="F10" s="143">
        <v>2.35</v>
      </c>
      <c r="G10" s="143">
        <v>0.25</v>
      </c>
      <c r="H10" s="143">
        <v>1.85</v>
      </c>
      <c r="I10" s="144">
        <f t="shared" si="0"/>
        <v>0.25</v>
      </c>
      <c r="J10" s="145">
        <v>0.25</v>
      </c>
      <c r="K10" s="146">
        <f t="shared" si="1"/>
        <v>0.125</v>
      </c>
      <c r="L10" s="147">
        <f t="shared" si="2"/>
        <v>0</v>
      </c>
      <c r="M10" s="134"/>
    </row>
    <row r="11" spans="1:13" ht="16" customHeight="1" x14ac:dyDescent="0.2">
      <c r="A11" s="125"/>
      <c r="B11" s="148">
        <v>39253</v>
      </c>
      <c r="C11" s="547"/>
      <c r="D11" s="136">
        <f>E10</f>
        <v>12</v>
      </c>
      <c r="E11" s="137">
        <v>15</v>
      </c>
      <c r="F11" s="143">
        <v>2.4500000000000002</v>
      </c>
      <c r="G11" s="143">
        <v>0.25</v>
      </c>
      <c r="H11" s="143">
        <v>1.95</v>
      </c>
      <c r="I11" s="144">
        <f t="shared" si="0"/>
        <v>0.25000000000000022</v>
      </c>
      <c r="J11" s="145">
        <v>0.25</v>
      </c>
      <c r="K11" s="146">
        <f t="shared" si="1"/>
        <v>0.125</v>
      </c>
      <c r="L11" s="147">
        <f t="shared" si="2"/>
        <v>0</v>
      </c>
      <c r="M11" s="134"/>
    </row>
    <row r="12" spans="1:13" ht="16" customHeight="1" x14ac:dyDescent="0.2">
      <c r="A12" s="125"/>
      <c r="B12" s="542" t="s">
        <v>29</v>
      </c>
      <c r="C12" s="548"/>
      <c r="D12" s="150">
        <f>E11</f>
        <v>15</v>
      </c>
      <c r="E12" s="151">
        <v>25</v>
      </c>
      <c r="F12" s="152">
        <v>2.5</v>
      </c>
      <c r="G12" s="152">
        <v>0.25</v>
      </c>
      <c r="H12" s="152">
        <v>2</v>
      </c>
      <c r="I12" s="153">
        <f t="shared" si="0"/>
        <v>0.25</v>
      </c>
      <c r="J12" s="154">
        <v>0.25</v>
      </c>
      <c r="K12" s="155">
        <f t="shared" si="1"/>
        <v>0.125</v>
      </c>
      <c r="L12" s="156">
        <f t="shared" si="2"/>
        <v>0</v>
      </c>
      <c r="M12" s="134"/>
    </row>
    <row r="13" spans="1:13" ht="16" customHeight="1" x14ac:dyDescent="0.2">
      <c r="A13" s="125"/>
      <c r="B13" s="542"/>
      <c r="C13" s="543" t="s">
        <v>34</v>
      </c>
      <c r="D13" s="189"/>
      <c r="E13" s="190">
        <v>7</v>
      </c>
      <c r="F13" s="191">
        <v>2.1</v>
      </c>
      <c r="G13" s="191">
        <v>0.25</v>
      </c>
      <c r="H13" s="138" t="s">
        <v>101</v>
      </c>
      <c r="I13" s="139">
        <f t="shared" ref="I13:I18" si="3">F13-G13</f>
        <v>1.85</v>
      </c>
      <c r="J13" s="140">
        <v>0.25</v>
      </c>
      <c r="K13" s="141">
        <f t="shared" si="1"/>
        <v>0.125</v>
      </c>
      <c r="L13" s="142">
        <f t="shared" ref="L13:L18" si="4">F13-G13-J13</f>
        <v>1.6</v>
      </c>
      <c r="M13" s="134"/>
    </row>
    <row r="14" spans="1:13" ht="16" customHeight="1" x14ac:dyDescent="0.2">
      <c r="A14" s="125"/>
      <c r="B14" s="148">
        <v>39281</v>
      </c>
      <c r="C14" s="544"/>
      <c r="D14" s="136">
        <f>E13</f>
        <v>7</v>
      </c>
      <c r="E14" s="137">
        <v>8</v>
      </c>
      <c r="F14" s="138">
        <v>2.15</v>
      </c>
      <c r="G14" s="138">
        <v>0.25</v>
      </c>
      <c r="H14" s="138" t="s">
        <v>101</v>
      </c>
      <c r="I14" s="139">
        <f t="shared" si="3"/>
        <v>1.9</v>
      </c>
      <c r="J14" s="140">
        <v>0.25</v>
      </c>
      <c r="K14" s="141">
        <f t="shared" si="1"/>
        <v>0.125</v>
      </c>
      <c r="L14" s="142">
        <f t="shared" si="4"/>
        <v>1.65</v>
      </c>
      <c r="M14" s="134"/>
    </row>
    <row r="15" spans="1:13" ht="16" customHeight="1" x14ac:dyDescent="0.2">
      <c r="A15" s="125"/>
      <c r="B15" s="159"/>
      <c r="C15" s="544"/>
      <c r="D15" s="136">
        <f>E14</f>
        <v>8</v>
      </c>
      <c r="E15" s="137">
        <v>10</v>
      </c>
      <c r="F15" s="143">
        <v>2.25</v>
      </c>
      <c r="G15" s="143">
        <v>0.25</v>
      </c>
      <c r="H15" s="143" t="s">
        <v>101</v>
      </c>
      <c r="I15" s="144">
        <f t="shared" si="3"/>
        <v>2</v>
      </c>
      <c r="J15" s="145">
        <v>0.25</v>
      </c>
      <c r="K15" s="146">
        <f t="shared" si="1"/>
        <v>0.125</v>
      </c>
      <c r="L15" s="147">
        <f t="shared" si="4"/>
        <v>1.75</v>
      </c>
      <c r="M15" s="134"/>
    </row>
    <row r="16" spans="1:13" ht="16" customHeight="1" x14ac:dyDescent="0.2">
      <c r="A16" s="125"/>
      <c r="B16" s="160"/>
      <c r="C16" s="544"/>
      <c r="D16" s="136">
        <f>IF(E15=25,"",E15)</f>
        <v>10</v>
      </c>
      <c r="E16" s="137">
        <v>12</v>
      </c>
      <c r="F16" s="143">
        <v>2.35</v>
      </c>
      <c r="G16" s="143">
        <v>0.25</v>
      </c>
      <c r="H16" s="143" t="s">
        <v>101</v>
      </c>
      <c r="I16" s="144">
        <f t="shared" si="3"/>
        <v>2.1</v>
      </c>
      <c r="J16" s="145">
        <v>0.25</v>
      </c>
      <c r="K16" s="146">
        <f t="shared" si="1"/>
        <v>0.125</v>
      </c>
      <c r="L16" s="147">
        <f t="shared" si="4"/>
        <v>1.85</v>
      </c>
      <c r="M16" s="134"/>
    </row>
    <row r="17" spans="1:13" ht="16" customHeight="1" x14ac:dyDescent="0.2">
      <c r="A17" s="125"/>
      <c r="B17" s="160"/>
      <c r="C17" s="544"/>
      <c r="D17" s="136">
        <f>E16</f>
        <v>12</v>
      </c>
      <c r="E17" s="137">
        <v>15</v>
      </c>
      <c r="F17" s="143">
        <v>2.4500000000000002</v>
      </c>
      <c r="G17" s="143">
        <v>0.25</v>
      </c>
      <c r="H17" s="143" t="s">
        <v>101</v>
      </c>
      <c r="I17" s="144">
        <f t="shared" si="3"/>
        <v>2.2000000000000002</v>
      </c>
      <c r="J17" s="145">
        <v>0.25</v>
      </c>
      <c r="K17" s="146">
        <f t="shared" ref="K17:K26" si="5">J17/2</f>
        <v>0.125</v>
      </c>
      <c r="L17" s="147">
        <f t="shared" si="4"/>
        <v>1.9500000000000002</v>
      </c>
      <c r="M17" s="134"/>
    </row>
    <row r="18" spans="1:13" ht="16" customHeight="1" thickBot="1" x14ac:dyDescent="0.25">
      <c r="A18" s="125"/>
      <c r="B18" s="161"/>
      <c r="C18" s="545"/>
      <c r="D18" s="167">
        <f>E17</f>
        <v>15</v>
      </c>
      <c r="E18" s="168">
        <v>25</v>
      </c>
      <c r="F18" s="162">
        <v>2.5</v>
      </c>
      <c r="G18" s="162">
        <v>0.25</v>
      </c>
      <c r="H18" s="162" t="s">
        <v>101</v>
      </c>
      <c r="I18" s="163">
        <f t="shared" si="3"/>
        <v>2.25</v>
      </c>
      <c r="J18" s="164">
        <v>0.25</v>
      </c>
      <c r="K18" s="165">
        <f t="shared" si="5"/>
        <v>0.125</v>
      </c>
      <c r="L18" s="166">
        <f t="shared" si="4"/>
        <v>2</v>
      </c>
      <c r="M18" s="134"/>
    </row>
    <row r="19" spans="1:13" ht="16" customHeight="1" x14ac:dyDescent="0.2">
      <c r="A19" s="125"/>
      <c r="B19" s="126"/>
      <c r="C19" s="571" t="s">
        <v>104</v>
      </c>
      <c r="D19" s="127"/>
      <c r="E19" s="128">
        <v>8</v>
      </c>
      <c r="F19" s="129">
        <v>2.25</v>
      </c>
      <c r="G19" s="129">
        <v>0.28000000000000003</v>
      </c>
      <c r="H19" s="129">
        <v>1.7</v>
      </c>
      <c r="I19" s="130">
        <f>F19-G19-H19</f>
        <v>0.27</v>
      </c>
      <c r="J19" s="131">
        <v>0.27</v>
      </c>
      <c r="K19" s="132">
        <f t="shared" si="5"/>
        <v>0.13500000000000001</v>
      </c>
      <c r="L19" s="133">
        <f>F19-G19-H19-J19</f>
        <v>0</v>
      </c>
      <c r="M19" s="134"/>
    </row>
    <row r="20" spans="1:13" ht="16" customHeight="1" x14ac:dyDescent="0.2">
      <c r="A20" s="125"/>
      <c r="B20" s="135"/>
      <c r="C20" s="572"/>
      <c r="D20" s="136">
        <f>E19</f>
        <v>8</v>
      </c>
      <c r="E20" s="137">
        <v>9</v>
      </c>
      <c r="F20" s="138">
        <v>2.2999999999999998</v>
      </c>
      <c r="G20" s="138">
        <v>0.28000000000000003</v>
      </c>
      <c r="H20" s="138">
        <v>1.75</v>
      </c>
      <c r="I20" s="139">
        <f>F20-G20-H20</f>
        <v>0.26999999999999957</v>
      </c>
      <c r="J20" s="140">
        <v>0.27</v>
      </c>
      <c r="K20" s="141">
        <f t="shared" si="5"/>
        <v>0.13500000000000001</v>
      </c>
      <c r="L20" s="142">
        <f>F20-G20-H20-J20</f>
        <v>-4.4408920985006262E-16</v>
      </c>
      <c r="M20" s="134"/>
    </row>
    <row r="21" spans="1:13" ht="16" customHeight="1" x14ac:dyDescent="0.2">
      <c r="A21" s="125"/>
      <c r="B21" s="135"/>
      <c r="C21" s="573"/>
      <c r="D21" s="136">
        <f>E20</f>
        <v>9</v>
      </c>
      <c r="E21" s="137">
        <v>11</v>
      </c>
      <c r="F21" s="143">
        <v>2.4</v>
      </c>
      <c r="G21" s="143">
        <v>0.28000000000000003</v>
      </c>
      <c r="H21" s="143">
        <v>1.85</v>
      </c>
      <c r="I21" s="144">
        <f>F21-G21-H21</f>
        <v>0.27</v>
      </c>
      <c r="J21" s="145">
        <v>0.27</v>
      </c>
      <c r="K21" s="146">
        <f t="shared" si="5"/>
        <v>0.13500000000000001</v>
      </c>
      <c r="L21" s="147">
        <f>F21-G21-H21-J21</f>
        <v>0</v>
      </c>
      <c r="M21" s="134"/>
    </row>
    <row r="22" spans="1:13" ht="16" customHeight="1" x14ac:dyDescent="0.2">
      <c r="A22" s="125"/>
      <c r="B22" s="148">
        <v>39282</v>
      </c>
      <c r="C22" s="573"/>
      <c r="D22" s="136">
        <f>E21</f>
        <v>11</v>
      </c>
      <c r="E22" s="137">
        <v>13</v>
      </c>
      <c r="F22" s="143">
        <v>2.5</v>
      </c>
      <c r="G22" s="143">
        <v>0.28000000000000003</v>
      </c>
      <c r="H22" s="143">
        <v>1.95</v>
      </c>
      <c r="I22" s="144">
        <f>F22-G22-H22</f>
        <v>0.2699999999999998</v>
      </c>
      <c r="J22" s="145">
        <v>0.27</v>
      </c>
      <c r="K22" s="146">
        <f t="shared" si="5"/>
        <v>0.13500000000000001</v>
      </c>
      <c r="L22" s="147">
        <f>F22-G22-H22-J22</f>
        <v>0</v>
      </c>
      <c r="M22" s="134"/>
    </row>
    <row r="23" spans="1:13" ht="16" customHeight="1" x14ac:dyDescent="0.2">
      <c r="A23" s="125"/>
      <c r="B23" s="542" t="s">
        <v>29</v>
      </c>
      <c r="C23" s="574"/>
      <c r="D23" s="150">
        <f>E22</f>
        <v>13</v>
      </c>
      <c r="E23" s="151">
        <v>25</v>
      </c>
      <c r="F23" s="152">
        <v>2.5499999999999998</v>
      </c>
      <c r="G23" s="152">
        <v>0.28000000000000003</v>
      </c>
      <c r="H23" s="152">
        <v>2</v>
      </c>
      <c r="I23" s="153">
        <f>F23-G23-H23</f>
        <v>0.26999999999999957</v>
      </c>
      <c r="J23" s="154">
        <v>0.27</v>
      </c>
      <c r="K23" s="155">
        <f t="shared" si="5"/>
        <v>0.13500000000000001</v>
      </c>
      <c r="L23" s="156">
        <f>F23-G23-H23-J23</f>
        <v>-4.4408920985006262E-16</v>
      </c>
      <c r="M23" s="134"/>
    </row>
    <row r="24" spans="1:13" ht="16" customHeight="1" x14ac:dyDescent="0.2">
      <c r="A24" s="125"/>
      <c r="B24" s="542"/>
      <c r="C24" s="543" t="s">
        <v>34</v>
      </c>
      <c r="D24" s="189"/>
      <c r="E24" s="190">
        <v>8</v>
      </c>
      <c r="F24" s="191">
        <v>2.25</v>
      </c>
      <c r="G24" s="191">
        <v>0.28000000000000003</v>
      </c>
      <c r="H24" s="138" t="s">
        <v>101</v>
      </c>
      <c r="I24" s="139">
        <f>F24-G24</f>
        <v>1.97</v>
      </c>
      <c r="J24" s="140">
        <v>0.27</v>
      </c>
      <c r="K24" s="141">
        <f t="shared" si="5"/>
        <v>0.13500000000000001</v>
      </c>
      <c r="L24" s="142">
        <f>F24-G24-J24</f>
        <v>1.7</v>
      </c>
      <c r="M24" s="134"/>
    </row>
    <row r="25" spans="1:13" ht="16" customHeight="1" x14ac:dyDescent="0.2">
      <c r="A25" s="125"/>
      <c r="B25" s="148">
        <v>39313</v>
      </c>
      <c r="C25" s="544"/>
      <c r="D25" s="136">
        <f>E24</f>
        <v>8</v>
      </c>
      <c r="E25" s="137">
        <v>9</v>
      </c>
      <c r="F25" s="143">
        <v>2.2999999999999998</v>
      </c>
      <c r="G25" s="143">
        <v>0.28000000000000003</v>
      </c>
      <c r="H25" s="143" t="s">
        <v>101</v>
      </c>
      <c r="I25" s="144">
        <f>F25-G25</f>
        <v>2.0199999999999996</v>
      </c>
      <c r="J25" s="145">
        <v>0.27</v>
      </c>
      <c r="K25" s="146">
        <f t="shared" si="5"/>
        <v>0.13500000000000001</v>
      </c>
      <c r="L25" s="147">
        <f>F25-G25-J25</f>
        <v>1.7499999999999996</v>
      </c>
      <c r="M25" s="134"/>
    </row>
    <row r="26" spans="1:13" ht="16" customHeight="1" x14ac:dyDescent="0.2">
      <c r="A26" s="125"/>
      <c r="B26" s="160"/>
      <c r="C26" s="544"/>
      <c r="D26" s="136">
        <f>E25</f>
        <v>9</v>
      </c>
      <c r="E26" s="137">
        <v>11</v>
      </c>
      <c r="F26" s="143">
        <v>2.4</v>
      </c>
      <c r="G26" s="143">
        <v>0.28000000000000003</v>
      </c>
      <c r="H26" s="143" t="s">
        <v>101</v>
      </c>
      <c r="I26" s="144">
        <f>F26-G26</f>
        <v>2.12</v>
      </c>
      <c r="J26" s="145">
        <v>0.27</v>
      </c>
      <c r="K26" s="146">
        <f t="shared" si="5"/>
        <v>0.13500000000000001</v>
      </c>
      <c r="L26" s="147">
        <f>F26-G26-J26</f>
        <v>1.85</v>
      </c>
      <c r="M26" s="134"/>
    </row>
    <row r="27" spans="1:13" ht="16" customHeight="1" x14ac:dyDescent="0.2">
      <c r="A27" s="125"/>
      <c r="B27" s="160"/>
      <c r="C27" s="544"/>
      <c r="D27" s="136">
        <f>E26</f>
        <v>11</v>
      </c>
      <c r="E27" s="137">
        <v>13</v>
      </c>
      <c r="F27" s="143">
        <v>2.5</v>
      </c>
      <c r="G27" s="143">
        <v>0.28000000000000003</v>
      </c>
      <c r="H27" s="143" t="s">
        <v>101</v>
      </c>
      <c r="I27" s="144">
        <f>F27-G27</f>
        <v>2.2199999999999998</v>
      </c>
      <c r="J27" s="145">
        <v>0.27</v>
      </c>
      <c r="K27" s="146">
        <f t="shared" ref="K27:K32" si="6">J27/2</f>
        <v>0.13500000000000001</v>
      </c>
      <c r="L27" s="147">
        <f>F27-G27-J27</f>
        <v>1.9499999999999997</v>
      </c>
      <c r="M27" s="134"/>
    </row>
    <row r="28" spans="1:13" ht="15.75" customHeight="1" thickBot="1" x14ac:dyDescent="0.25">
      <c r="A28" s="125"/>
      <c r="B28" s="161"/>
      <c r="C28" s="545"/>
      <c r="D28" s="167">
        <f>E27</f>
        <v>13</v>
      </c>
      <c r="E28" s="168">
        <v>25</v>
      </c>
      <c r="F28" s="162">
        <v>2.5499999999999998</v>
      </c>
      <c r="G28" s="162">
        <v>0.28000000000000003</v>
      </c>
      <c r="H28" s="162" t="s">
        <v>101</v>
      </c>
      <c r="I28" s="163">
        <f>F28-G28</f>
        <v>2.2699999999999996</v>
      </c>
      <c r="J28" s="164">
        <v>0.27</v>
      </c>
      <c r="K28" s="165">
        <f t="shared" si="6"/>
        <v>0.13500000000000001</v>
      </c>
      <c r="L28" s="166">
        <f>F28-G28-J28</f>
        <v>1.9999999999999996</v>
      </c>
      <c r="M28" s="134"/>
    </row>
    <row r="29" spans="1:13" ht="16" customHeight="1" x14ac:dyDescent="0.2">
      <c r="A29" s="125"/>
      <c r="B29" s="126"/>
      <c r="C29" s="571" t="s">
        <v>104</v>
      </c>
      <c r="D29" s="127"/>
      <c r="E29" s="128">
        <v>10</v>
      </c>
      <c r="F29" s="129">
        <v>2.2000000000000002</v>
      </c>
      <c r="G29" s="129">
        <v>0.25</v>
      </c>
      <c r="H29" s="129">
        <v>1.7</v>
      </c>
      <c r="I29" s="130">
        <f>F29-G29-H29</f>
        <v>0.25000000000000022</v>
      </c>
      <c r="J29" s="131">
        <v>0.25</v>
      </c>
      <c r="K29" s="132">
        <f t="shared" si="6"/>
        <v>0.125</v>
      </c>
      <c r="L29" s="133">
        <f>F29-G29-H29-J29</f>
        <v>0</v>
      </c>
      <c r="M29" s="134"/>
    </row>
    <row r="30" spans="1:13" ht="16" customHeight="1" x14ac:dyDescent="0.2">
      <c r="A30" s="125"/>
      <c r="B30" s="135"/>
      <c r="C30" s="572"/>
      <c r="D30" s="136">
        <f>E29</f>
        <v>10</v>
      </c>
      <c r="E30" s="137">
        <v>12</v>
      </c>
      <c r="F30" s="138">
        <v>2.25</v>
      </c>
      <c r="G30" s="138">
        <v>0.25</v>
      </c>
      <c r="H30" s="138">
        <v>1.75</v>
      </c>
      <c r="I30" s="139">
        <f>F30-G30-H30</f>
        <v>0.25</v>
      </c>
      <c r="J30" s="140">
        <v>0.25</v>
      </c>
      <c r="K30" s="141">
        <f t="shared" si="6"/>
        <v>0.125</v>
      </c>
      <c r="L30" s="142">
        <f>F30-G30-H30-J30</f>
        <v>0</v>
      </c>
      <c r="M30" s="134"/>
    </row>
    <row r="31" spans="1:13" ht="16" customHeight="1" x14ac:dyDescent="0.2">
      <c r="A31" s="125"/>
      <c r="B31" s="135"/>
      <c r="C31" s="573"/>
      <c r="D31" s="136">
        <f>E30</f>
        <v>12</v>
      </c>
      <c r="E31" s="137">
        <v>14</v>
      </c>
      <c r="F31" s="143">
        <v>2.35</v>
      </c>
      <c r="G31" s="143">
        <v>0.25</v>
      </c>
      <c r="H31" s="143">
        <v>1.85</v>
      </c>
      <c r="I31" s="144">
        <f>F31-G31-H31</f>
        <v>0.25</v>
      </c>
      <c r="J31" s="145">
        <v>0.25</v>
      </c>
      <c r="K31" s="146">
        <f t="shared" si="6"/>
        <v>0.125</v>
      </c>
      <c r="L31" s="147">
        <f>F31-G31-H31-J31</f>
        <v>0</v>
      </c>
      <c r="M31" s="134"/>
    </row>
    <row r="32" spans="1:13" ht="16" customHeight="1" x14ac:dyDescent="0.2">
      <c r="A32" s="125"/>
      <c r="B32" s="148">
        <v>39314</v>
      </c>
      <c r="C32" s="573"/>
      <c r="D32" s="136">
        <f>E31</f>
        <v>14</v>
      </c>
      <c r="E32" s="137">
        <v>16</v>
      </c>
      <c r="F32" s="143">
        <v>2.4500000000000002</v>
      </c>
      <c r="G32" s="143">
        <v>0.25</v>
      </c>
      <c r="H32" s="143">
        <v>1.95</v>
      </c>
      <c r="I32" s="144">
        <f>F32-G32-H32</f>
        <v>0.25000000000000022</v>
      </c>
      <c r="J32" s="145">
        <v>0.25</v>
      </c>
      <c r="K32" s="146">
        <f t="shared" si="6"/>
        <v>0.125</v>
      </c>
      <c r="L32" s="147">
        <f>F32-G32-H32-J32</f>
        <v>0</v>
      </c>
      <c r="M32" s="134"/>
    </row>
    <row r="33" spans="1:13" ht="16" customHeight="1" x14ac:dyDescent="0.2">
      <c r="A33" s="125"/>
      <c r="B33" s="542" t="s">
        <v>29</v>
      </c>
      <c r="C33" s="574"/>
      <c r="D33" s="150">
        <f>E32</f>
        <v>16</v>
      </c>
      <c r="E33" s="151">
        <v>25</v>
      </c>
      <c r="F33" s="152">
        <v>2.5</v>
      </c>
      <c r="G33" s="152">
        <v>0.25</v>
      </c>
      <c r="H33" s="152">
        <v>2</v>
      </c>
      <c r="I33" s="153">
        <f>F33-G33-H33</f>
        <v>0.25</v>
      </c>
      <c r="J33" s="154">
        <v>0.25</v>
      </c>
      <c r="K33" s="155">
        <f t="shared" ref="K33:K42" si="7">J33/2</f>
        <v>0.125</v>
      </c>
      <c r="L33" s="156">
        <f>F33-G33-H33-J33</f>
        <v>0</v>
      </c>
      <c r="M33" s="134"/>
    </row>
    <row r="34" spans="1:13" ht="16" customHeight="1" x14ac:dyDescent="0.2">
      <c r="A34" s="125"/>
      <c r="B34" s="542"/>
      <c r="C34" s="543" t="s">
        <v>34</v>
      </c>
      <c r="D34" s="189"/>
      <c r="E34" s="190">
        <v>10</v>
      </c>
      <c r="F34" s="191">
        <v>2.2000000000000002</v>
      </c>
      <c r="G34" s="191">
        <v>0.25</v>
      </c>
      <c r="H34" s="138" t="s">
        <v>101</v>
      </c>
      <c r="I34" s="139">
        <f>F34-G34</f>
        <v>1.9500000000000002</v>
      </c>
      <c r="J34" s="140">
        <v>0.25</v>
      </c>
      <c r="K34" s="141">
        <f t="shared" si="7"/>
        <v>0.125</v>
      </c>
      <c r="L34" s="142">
        <f>F34-G34-J34</f>
        <v>1.7000000000000002</v>
      </c>
      <c r="M34" s="134"/>
    </row>
    <row r="35" spans="1:13" ht="16" customHeight="1" x14ac:dyDescent="0.2">
      <c r="A35" s="125"/>
      <c r="B35" s="148">
        <v>39344</v>
      </c>
      <c r="C35" s="544"/>
      <c r="D35" s="136">
        <f>E34</f>
        <v>10</v>
      </c>
      <c r="E35" s="137">
        <v>12</v>
      </c>
      <c r="F35" s="143">
        <v>2.25</v>
      </c>
      <c r="G35" s="143">
        <v>0.25</v>
      </c>
      <c r="H35" s="143" t="s">
        <v>101</v>
      </c>
      <c r="I35" s="144">
        <f>F35-G35</f>
        <v>2</v>
      </c>
      <c r="J35" s="145">
        <v>0.25</v>
      </c>
      <c r="K35" s="146">
        <f t="shared" si="7"/>
        <v>0.125</v>
      </c>
      <c r="L35" s="147">
        <f>F35-G35-J35</f>
        <v>1.75</v>
      </c>
      <c r="M35" s="134"/>
    </row>
    <row r="36" spans="1:13" ht="16" customHeight="1" x14ac:dyDescent="0.2">
      <c r="A36" s="125"/>
      <c r="B36" s="160"/>
      <c r="C36" s="544"/>
      <c r="D36" s="136">
        <f>E35</f>
        <v>12</v>
      </c>
      <c r="E36" s="137">
        <v>14</v>
      </c>
      <c r="F36" s="143">
        <v>2.35</v>
      </c>
      <c r="G36" s="143">
        <v>0.25</v>
      </c>
      <c r="H36" s="143" t="s">
        <v>101</v>
      </c>
      <c r="I36" s="144">
        <f>F36-G36</f>
        <v>2.1</v>
      </c>
      <c r="J36" s="145">
        <v>0.25</v>
      </c>
      <c r="K36" s="146">
        <f t="shared" si="7"/>
        <v>0.125</v>
      </c>
      <c r="L36" s="147">
        <f>F36-G36-J36</f>
        <v>1.85</v>
      </c>
      <c r="M36" s="134"/>
    </row>
    <row r="37" spans="1:13" ht="16" customHeight="1" x14ac:dyDescent="0.2">
      <c r="A37" s="125"/>
      <c r="B37" s="160"/>
      <c r="C37" s="544"/>
      <c r="D37" s="136">
        <f>E36</f>
        <v>14</v>
      </c>
      <c r="E37" s="137">
        <v>16</v>
      </c>
      <c r="F37" s="143">
        <v>2.4500000000000002</v>
      </c>
      <c r="G37" s="143">
        <v>0.25</v>
      </c>
      <c r="H37" s="143" t="s">
        <v>101</v>
      </c>
      <c r="I37" s="144">
        <f>F37-G37</f>
        <v>2.2000000000000002</v>
      </c>
      <c r="J37" s="145">
        <v>0.25</v>
      </c>
      <c r="K37" s="146">
        <f t="shared" si="7"/>
        <v>0.125</v>
      </c>
      <c r="L37" s="147">
        <f>F37-G37-J37</f>
        <v>1.9500000000000002</v>
      </c>
      <c r="M37" s="134"/>
    </row>
    <row r="38" spans="1:13" ht="16" customHeight="1" thickBot="1" x14ac:dyDescent="0.25">
      <c r="A38" s="125"/>
      <c r="B38" s="161"/>
      <c r="C38" s="545"/>
      <c r="D38" s="167">
        <f>E37</f>
        <v>16</v>
      </c>
      <c r="E38" s="168">
        <v>25</v>
      </c>
      <c r="F38" s="162">
        <v>2.5</v>
      </c>
      <c r="G38" s="162">
        <v>0.25</v>
      </c>
      <c r="H38" s="162" t="s">
        <v>101</v>
      </c>
      <c r="I38" s="163">
        <f>F38-G38</f>
        <v>2.25</v>
      </c>
      <c r="J38" s="164">
        <v>0.25</v>
      </c>
      <c r="K38" s="165">
        <f t="shared" si="7"/>
        <v>0.125</v>
      </c>
      <c r="L38" s="166">
        <f>F38-G38-J38</f>
        <v>2</v>
      </c>
      <c r="M38" s="134"/>
    </row>
    <row r="39" spans="1:13" ht="16" customHeight="1" x14ac:dyDescent="0.2">
      <c r="A39" s="125"/>
      <c r="B39" s="126"/>
      <c r="C39" s="571" t="s">
        <v>104</v>
      </c>
      <c r="D39" s="127"/>
      <c r="E39" s="128">
        <v>8</v>
      </c>
      <c r="F39" s="129">
        <v>1.95</v>
      </c>
      <c r="G39" s="129">
        <v>0.28000000000000003</v>
      </c>
      <c r="H39" s="129">
        <v>1.4</v>
      </c>
      <c r="I39" s="130">
        <f t="shared" ref="I39:I44" si="8">F39-G39-H39</f>
        <v>0.27</v>
      </c>
      <c r="J39" s="131">
        <v>0.27</v>
      </c>
      <c r="K39" s="132">
        <f t="shared" si="7"/>
        <v>0.13500000000000001</v>
      </c>
      <c r="L39" s="133">
        <f t="shared" ref="L39:L44" si="9">F39-G39-H39-J39</f>
        <v>0</v>
      </c>
      <c r="M39" s="134"/>
    </row>
    <row r="40" spans="1:13" ht="16" customHeight="1" x14ac:dyDescent="0.2">
      <c r="A40" s="125"/>
      <c r="B40" s="135"/>
      <c r="C40" s="572"/>
      <c r="D40" s="136">
        <f>E39</f>
        <v>8</v>
      </c>
      <c r="E40" s="137">
        <v>9</v>
      </c>
      <c r="F40" s="138">
        <v>2</v>
      </c>
      <c r="G40" s="138">
        <v>0.28000000000000003</v>
      </c>
      <c r="H40" s="138">
        <v>1.45</v>
      </c>
      <c r="I40" s="139">
        <f t="shared" si="8"/>
        <v>0.27</v>
      </c>
      <c r="J40" s="140">
        <v>0.27</v>
      </c>
      <c r="K40" s="141">
        <f t="shared" si="7"/>
        <v>0.13500000000000001</v>
      </c>
      <c r="L40" s="142">
        <f t="shared" si="9"/>
        <v>0</v>
      </c>
      <c r="M40" s="134"/>
    </row>
    <row r="41" spans="1:13" ht="16" customHeight="1" x14ac:dyDescent="0.2">
      <c r="A41" s="125"/>
      <c r="B41" s="135"/>
      <c r="C41" s="573"/>
      <c r="D41" s="136">
        <f>E40</f>
        <v>9</v>
      </c>
      <c r="E41" s="137">
        <v>11</v>
      </c>
      <c r="F41" s="143">
        <v>2.1</v>
      </c>
      <c r="G41" s="143">
        <v>0.28000000000000003</v>
      </c>
      <c r="H41" s="143">
        <v>1.55</v>
      </c>
      <c r="I41" s="144">
        <f t="shared" si="8"/>
        <v>0.27</v>
      </c>
      <c r="J41" s="145">
        <v>0.27</v>
      </c>
      <c r="K41" s="146">
        <f t="shared" si="7"/>
        <v>0.13500000000000001</v>
      </c>
      <c r="L41" s="147">
        <f t="shared" si="9"/>
        <v>0</v>
      </c>
      <c r="M41" s="134"/>
    </row>
    <row r="42" spans="1:13" ht="16" customHeight="1" x14ac:dyDescent="0.2">
      <c r="A42" s="125"/>
      <c r="B42" s="148"/>
      <c r="C42" s="573"/>
      <c r="D42" s="136">
        <f>E41</f>
        <v>11</v>
      </c>
      <c r="E42" s="137">
        <v>13</v>
      </c>
      <c r="F42" s="143">
        <v>2.2000000000000002</v>
      </c>
      <c r="G42" s="143">
        <v>0.28000000000000003</v>
      </c>
      <c r="H42" s="143">
        <v>1.65</v>
      </c>
      <c r="I42" s="144">
        <f t="shared" si="8"/>
        <v>0.27000000000000024</v>
      </c>
      <c r="J42" s="145">
        <v>0.27</v>
      </c>
      <c r="K42" s="146">
        <f t="shared" si="7"/>
        <v>0.13500000000000001</v>
      </c>
      <c r="L42" s="147">
        <f t="shared" si="9"/>
        <v>0</v>
      </c>
      <c r="M42" s="134"/>
    </row>
    <row r="43" spans="1:13" ht="16" customHeight="1" x14ac:dyDescent="0.2">
      <c r="A43" s="125"/>
      <c r="B43" s="148">
        <v>39345</v>
      </c>
      <c r="C43" s="573"/>
      <c r="D43" s="136">
        <f>E42</f>
        <v>13</v>
      </c>
      <c r="E43" s="137">
        <v>15</v>
      </c>
      <c r="F43" s="143">
        <v>2.2999999999999998</v>
      </c>
      <c r="G43" s="143">
        <v>0.28000000000000003</v>
      </c>
      <c r="H43" s="143">
        <v>1.75</v>
      </c>
      <c r="I43" s="144">
        <f t="shared" si="8"/>
        <v>0.26999999999999957</v>
      </c>
      <c r="J43" s="145">
        <v>0.27</v>
      </c>
      <c r="K43" s="146">
        <f t="shared" ref="K43:K50" si="10">J43/2</f>
        <v>0.13500000000000001</v>
      </c>
      <c r="L43" s="147">
        <f t="shared" si="9"/>
        <v>-4.4408920985006262E-16</v>
      </c>
      <c r="M43" s="134"/>
    </row>
    <row r="44" spans="1:13" ht="16" customHeight="1" x14ac:dyDescent="0.2">
      <c r="A44" s="125"/>
      <c r="B44" s="542" t="s">
        <v>29</v>
      </c>
      <c r="C44" s="574"/>
      <c r="D44" s="150">
        <f>E43</f>
        <v>15</v>
      </c>
      <c r="E44" s="151">
        <v>25</v>
      </c>
      <c r="F44" s="152">
        <v>2.35</v>
      </c>
      <c r="G44" s="152">
        <v>0.28000000000000003</v>
      </c>
      <c r="H44" s="152">
        <v>1.8</v>
      </c>
      <c r="I44" s="153">
        <f t="shared" si="8"/>
        <v>0.27000000000000024</v>
      </c>
      <c r="J44" s="154">
        <v>0.27</v>
      </c>
      <c r="K44" s="155">
        <f t="shared" si="10"/>
        <v>0.13500000000000001</v>
      </c>
      <c r="L44" s="156">
        <f t="shared" si="9"/>
        <v>0</v>
      </c>
      <c r="M44" s="134"/>
    </row>
    <row r="45" spans="1:13" ht="16" customHeight="1" x14ac:dyDescent="0.2">
      <c r="A45" s="125"/>
      <c r="B45" s="542"/>
      <c r="C45" s="543" t="s">
        <v>34</v>
      </c>
      <c r="D45" s="189"/>
      <c r="E45" s="190">
        <v>8</v>
      </c>
      <c r="F45" s="191">
        <v>1.95</v>
      </c>
      <c r="G45" s="191">
        <v>0.28000000000000003</v>
      </c>
      <c r="H45" s="138" t="s">
        <v>83</v>
      </c>
      <c r="I45" s="139">
        <f t="shared" ref="I45:I50" si="11">F45-G45</f>
        <v>1.67</v>
      </c>
      <c r="J45" s="140">
        <v>0.27</v>
      </c>
      <c r="K45" s="141">
        <f t="shared" si="10"/>
        <v>0.13500000000000001</v>
      </c>
      <c r="L45" s="142">
        <f t="shared" ref="L45:L50" si="12">F45-G45-J45</f>
        <v>1.4</v>
      </c>
      <c r="M45" s="134"/>
    </row>
    <row r="46" spans="1:13" ht="16" customHeight="1" x14ac:dyDescent="0.2">
      <c r="A46" s="125"/>
      <c r="B46" s="148">
        <v>39372</v>
      </c>
      <c r="C46" s="544"/>
      <c r="D46" s="136">
        <f>E45</f>
        <v>8</v>
      </c>
      <c r="E46" s="137">
        <v>9</v>
      </c>
      <c r="F46" s="143">
        <v>2</v>
      </c>
      <c r="G46" s="143">
        <v>0.28000000000000003</v>
      </c>
      <c r="H46" s="143" t="s">
        <v>83</v>
      </c>
      <c r="I46" s="144">
        <f t="shared" si="11"/>
        <v>1.72</v>
      </c>
      <c r="J46" s="145">
        <v>0.27</v>
      </c>
      <c r="K46" s="146">
        <f t="shared" si="10"/>
        <v>0.13500000000000001</v>
      </c>
      <c r="L46" s="147">
        <f t="shared" si="12"/>
        <v>1.45</v>
      </c>
      <c r="M46" s="134"/>
    </row>
    <row r="47" spans="1:13" ht="16" customHeight="1" x14ac:dyDescent="0.2">
      <c r="A47" s="125"/>
      <c r="B47" s="160"/>
      <c r="C47" s="544"/>
      <c r="D47" s="136">
        <f>E46</f>
        <v>9</v>
      </c>
      <c r="E47" s="137">
        <v>11</v>
      </c>
      <c r="F47" s="143">
        <v>2.1</v>
      </c>
      <c r="G47" s="143">
        <v>0.28000000000000003</v>
      </c>
      <c r="H47" s="143" t="s">
        <v>83</v>
      </c>
      <c r="I47" s="144">
        <f t="shared" si="11"/>
        <v>1.82</v>
      </c>
      <c r="J47" s="145">
        <v>0.27</v>
      </c>
      <c r="K47" s="146">
        <f t="shared" si="10"/>
        <v>0.13500000000000001</v>
      </c>
      <c r="L47" s="147">
        <f t="shared" si="12"/>
        <v>1.55</v>
      </c>
      <c r="M47" s="134"/>
    </row>
    <row r="48" spans="1:13" ht="16" customHeight="1" x14ac:dyDescent="0.2">
      <c r="A48" s="125"/>
      <c r="B48" s="160"/>
      <c r="C48" s="544"/>
      <c r="D48" s="136">
        <f>E47</f>
        <v>11</v>
      </c>
      <c r="E48" s="137">
        <v>13</v>
      </c>
      <c r="F48" s="143">
        <v>2.2000000000000002</v>
      </c>
      <c r="G48" s="143">
        <v>0.28000000000000003</v>
      </c>
      <c r="H48" s="143" t="s">
        <v>83</v>
      </c>
      <c r="I48" s="144">
        <f t="shared" si="11"/>
        <v>1.9200000000000002</v>
      </c>
      <c r="J48" s="145">
        <v>0.27</v>
      </c>
      <c r="K48" s="146">
        <f t="shared" si="10"/>
        <v>0.13500000000000001</v>
      </c>
      <c r="L48" s="147">
        <f t="shared" si="12"/>
        <v>1.6500000000000001</v>
      </c>
      <c r="M48" s="134"/>
    </row>
    <row r="49" spans="1:13" ht="16" customHeight="1" x14ac:dyDescent="0.2">
      <c r="A49" s="125"/>
      <c r="B49" s="160"/>
      <c r="C49" s="544"/>
      <c r="D49" s="136">
        <f>E48</f>
        <v>13</v>
      </c>
      <c r="E49" s="137">
        <v>15</v>
      </c>
      <c r="F49" s="143">
        <v>2.2999999999999998</v>
      </c>
      <c r="G49" s="143">
        <v>0.28000000000000003</v>
      </c>
      <c r="H49" s="143" t="s">
        <v>83</v>
      </c>
      <c r="I49" s="144">
        <f t="shared" si="11"/>
        <v>2.0199999999999996</v>
      </c>
      <c r="J49" s="145">
        <v>0.27</v>
      </c>
      <c r="K49" s="146">
        <f t="shared" si="10"/>
        <v>0.13500000000000001</v>
      </c>
      <c r="L49" s="147">
        <f t="shared" si="12"/>
        <v>1.7499999999999996</v>
      </c>
      <c r="M49" s="134"/>
    </row>
    <row r="50" spans="1:13" ht="16" customHeight="1" thickBot="1" x14ac:dyDescent="0.25">
      <c r="A50" s="125"/>
      <c r="B50" s="161"/>
      <c r="C50" s="545"/>
      <c r="D50" s="167">
        <f>E49</f>
        <v>15</v>
      </c>
      <c r="E50" s="168">
        <v>25</v>
      </c>
      <c r="F50" s="162">
        <v>2.35</v>
      </c>
      <c r="G50" s="162">
        <v>0.28000000000000003</v>
      </c>
      <c r="H50" s="162" t="s">
        <v>83</v>
      </c>
      <c r="I50" s="163">
        <f t="shared" si="11"/>
        <v>2.0700000000000003</v>
      </c>
      <c r="J50" s="164">
        <v>0.27</v>
      </c>
      <c r="K50" s="165">
        <f t="shared" si="10"/>
        <v>0.13500000000000001</v>
      </c>
      <c r="L50" s="166">
        <f t="shared" si="12"/>
        <v>1.8000000000000003</v>
      </c>
      <c r="M50" s="134"/>
    </row>
    <row r="51" spans="1:13" ht="6" customHeight="1" x14ac:dyDescent="0.2">
      <c r="A51" s="104"/>
      <c r="B51" s="174"/>
      <c r="C51" s="106"/>
      <c r="D51" s="174"/>
      <c r="E51" s="174"/>
      <c r="F51" s="175"/>
      <c r="G51" s="176"/>
      <c r="H51" s="176"/>
      <c r="I51" s="175"/>
      <c r="J51" s="176"/>
      <c r="K51" s="177"/>
      <c r="L51" s="176"/>
      <c r="M51" s="106"/>
    </row>
    <row r="52" spans="1:13" ht="14" x14ac:dyDescent="0.2">
      <c r="A52" s="104"/>
      <c r="B52" s="178" t="s">
        <v>245</v>
      </c>
      <c r="C52" s="178"/>
      <c r="D52" s="178"/>
      <c r="E52" s="179"/>
      <c r="F52" s="180"/>
      <c r="G52" s="181"/>
      <c r="H52" s="181"/>
      <c r="I52" s="180"/>
      <c r="J52" s="181"/>
      <c r="K52" s="182"/>
      <c r="L52" s="181"/>
      <c r="M52" s="183"/>
    </row>
    <row r="53" spans="1:13" ht="3" customHeight="1" x14ac:dyDescent="0.2">
      <c r="A53" s="104"/>
      <c r="B53" s="184"/>
      <c r="C53" s="185"/>
      <c r="D53" s="185"/>
      <c r="E53" s="185"/>
      <c r="F53" s="185"/>
      <c r="G53" s="185"/>
      <c r="H53" s="185"/>
      <c r="I53" s="185"/>
      <c r="J53" s="185"/>
      <c r="K53" s="185"/>
      <c r="L53" s="185"/>
    </row>
    <row r="54" spans="1:13" ht="13.5" customHeight="1" x14ac:dyDescent="0.2">
      <c r="A54" s="104"/>
      <c r="B54" s="186" t="s">
        <v>229</v>
      </c>
      <c r="C54" s="186"/>
      <c r="D54" s="186"/>
      <c r="E54" s="186"/>
      <c r="F54" s="186"/>
      <c r="G54" s="186"/>
      <c r="H54" s="186"/>
      <c r="I54" s="186"/>
      <c r="J54" s="186"/>
      <c r="K54" s="186"/>
      <c r="L54" s="186"/>
      <c r="M54" s="187"/>
    </row>
    <row r="55" spans="1:13" ht="3" customHeight="1" x14ac:dyDescent="0.2">
      <c r="A55" s="104"/>
      <c r="B55" s="186"/>
      <c r="C55" s="186"/>
      <c r="D55" s="186"/>
      <c r="E55" s="186"/>
      <c r="F55" s="186"/>
      <c r="G55" s="186"/>
      <c r="H55" s="186"/>
      <c r="I55" s="186"/>
      <c r="J55" s="186"/>
      <c r="K55" s="186"/>
      <c r="L55" s="186"/>
      <c r="M55" s="187"/>
    </row>
    <row r="56" spans="1:13" ht="13.5" customHeight="1" x14ac:dyDescent="0.2">
      <c r="A56" s="104"/>
      <c r="B56" s="188" t="s">
        <v>89</v>
      </c>
      <c r="C56" s="187"/>
      <c r="D56" s="187"/>
      <c r="E56" s="187"/>
      <c r="F56" s="187"/>
      <c r="G56" s="187"/>
      <c r="H56" s="187"/>
      <c r="I56" s="187"/>
      <c r="J56" s="187"/>
      <c r="K56" s="187"/>
      <c r="L56" s="187"/>
      <c r="M56" s="187"/>
    </row>
    <row r="57" spans="1:13" ht="14.25" customHeight="1" x14ac:dyDescent="0.2">
      <c r="A57" s="104"/>
      <c r="B57" s="100"/>
      <c r="D57" s="100"/>
      <c r="E57" s="100"/>
      <c r="F57" s="100"/>
      <c r="G57" s="100"/>
      <c r="H57" s="100"/>
      <c r="I57" s="100"/>
      <c r="J57" s="100"/>
      <c r="K57" s="100"/>
      <c r="L57" s="100"/>
    </row>
  </sheetData>
  <mergeCells count="19">
    <mergeCell ref="B1:L1"/>
    <mergeCell ref="B2:L2"/>
    <mergeCell ref="B3:C6"/>
    <mergeCell ref="D3:E6"/>
    <mergeCell ref="F3:F4"/>
    <mergeCell ref="G3:G4"/>
    <mergeCell ref="J3:K4"/>
    <mergeCell ref="C7:C12"/>
    <mergeCell ref="B12:B13"/>
    <mergeCell ref="C13:C18"/>
    <mergeCell ref="C19:C23"/>
    <mergeCell ref="B23:B24"/>
    <mergeCell ref="C24:C28"/>
    <mergeCell ref="C29:C33"/>
    <mergeCell ref="B33:B34"/>
    <mergeCell ref="C34:C38"/>
    <mergeCell ref="C39:C44"/>
    <mergeCell ref="B44:B45"/>
    <mergeCell ref="C45:C50"/>
  </mergeCells>
  <phoneticPr fontId="36"/>
  <printOptions horizontalCentered="1"/>
  <pageMargins left="0.78740157480314965" right="0" top="0.39370078740157483" bottom="0.39370078740157483" header="0.51181102362204722" footer="0.51181102362204722"/>
  <pageSetup paperSize="9"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K34"/>
  <sheetViews>
    <sheetView view="pageBreakPreview" topLeftCell="A12" zoomScale="85" zoomScaleNormal="100" zoomScaleSheetLayoutView="85" workbookViewId="0">
      <selection activeCell="Q17" sqref="Q17"/>
    </sheetView>
  </sheetViews>
  <sheetFormatPr defaultColWidth="9.09765625" defaultRowHeight="12" x14ac:dyDescent="0.2"/>
  <cols>
    <col min="1" max="1" width="14.296875" style="99" customWidth="1"/>
    <col min="2" max="2" width="14.296875" style="100" customWidth="1"/>
    <col min="3" max="4" width="14.296875" style="99" customWidth="1"/>
    <col min="5" max="5" width="17.09765625" style="101" customWidth="1"/>
    <col min="6" max="7" width="17.09765625" style="102" customWidth="1"/>
    <col min="8" max="8" width="10.09765625" style="103" customWidth="1"/>
    <col min="9" max="9" width="11.69921875" style="103" customWidth="1"/>
    <col min="10" max="10" width="11.69921875" style="102" customWidth="1"/>
    <col min="11" max="11" width="2.69921875" style="100" customWidth="1"/>
    <col min="12" max="12" width="2.69921875" style="100" bestFit="1" customWidth="1"/>
    <col min="13" max="13" width="5.69921875" style="100" customWidth="1"/>
    <col min="14" max="14" width="5.69921875" style="100" bestFit="1" customWidth="1"/>
    <col min="15" max="15" width="2.69921875" style="100" bestFit="1" customWidth="1"/>
    <col min="16" max="16" width="5.69921875" style="100" customWidth="1"/>
    <col min="17" max="17" width="9.09765625" style="100" bestFit="1"/>
    <col min="18" max="16384" width="9.09765625" style="100"/>
  </cols>
  <sheetData>
    <row r="1" spans="1:11" ht="24" customHeight="1" x14ac:dyDescent="0.2">
      <c r="A1" s="636" t="s">
        <v>256</v>
      </c>
      <c r="B1" s="636"/>
      <c r="C1" s="636"/>
      <c r="D1" s="636"/>
      <c r="E1" s="636"/>
      <c r="F1" s="636"/>
      <c r="G1" s="636"/>
      <c r="H1" s="105"/>
      <c r="I1" s="354"/>
      <c r="J1" s="354"/>
      <c r="K1" s="106"/>
    </row>
    <row r="2" spans="1:11" ht="15" customHeight="1" x14ac:dyDescent="0.2">
      <c r="A2" s="636"/>
      <c r="B2" s="636"/>
      <c r="C2" s="636"/>
      <c r="D2" s="636"/>
      <c r="E2" s="636"/>
      <c r="F2" s="636"/>
      <c r="G2" s="636"/>
      <c r="H2" s="105"/>
      <c r="I2" s="354"/>
      <c r="J2" s="354"/>
      <c r="K2" s="106"/>
    </row>
    <row r="3" spans="1:11" ht="15" customHeight="1" thickBot="1" x14ac:dyDescent="0.25">
      <c r="A3" s="105"/>
      <c r="B3" s="105"/>
      <c r="C3" s="105"/>
      <c r="D3" s="105"/>
      <c r="E3" s="105"/>
      <c r="F3" s="105"/>
      <c r="G3" s="355" t="s">
        <v>265</v>
      </c>
      <c r="H3" s="105"/>
      <c r="I3" s="354"/>
      <c r="J3" s="354"/>
      <c r="K3" s="106"/>
    </row>
    <row r="4" spans="1:11" ht="18.75" customHeight="1" x14ac:dyDescent="0.2">
      <c r="A4" s="624" t="s">
        <v>230</v>
      </c>
      <c r="B4" s="626" t="s">
        <v>281</v>
      </c>
      <c r="C4" s="627"/>
      <c r="D4" s="630" t="s">
        <v>102</v>
      </c>
      <c r="E4" s="632" t="s">
        <v>274</v>
      </c>
      <c r="F4" s="633"/>
      <c r="G4" s="634" t="s">
        <v>44</v>
      </c>
      <c r="H4" s="356"/>
      <c r="I4" s="356"/>
      <c r="J4" s="356"/>
      <c r="K4" s="106"/>
    </row>
    <row r="5" spans="1:11" ht="18.75" customHeight="1" thickBot="1" x14ac:dyDescent="0.25">
      <c r="A5" s="625"/>
      <c r="B5" s="628"/>
      <c r="C5" s="629"/>
      <c r="D5" s="631"/>
      <c r="E5" s="357" t="s">
        <v>45</v>
      </c>
      <c r="F5" s="358" t="s">
        <v>234</v>
      </c>
      <c r="G5" s="635"/>
      <c r="H5" s="237"/>
      <c r="I5" s="324"/>
      <c r="J5" s="325"/>
      <c r="K5" s="106"/>
    </row>
    <row r="6" spans="1:11" ht="18.75" customHeight="1" x14ac:dyDescent="0.2">
      <c r="A6" s="621" t="s">
        <v>80</v>
      </c>
      <c r="B6" s="379"/>
      <c r="C6" s="380">
        <v>14</v>
      </c>
      <c r="D6" s="130">
        <v>0.25</v>
      </c>
      <c r="E6" s="361">
        <f>D6</f>
        <v>0.25</v>
      </c>
      <c r="F6" s="362">
        <f>D6-E6</f>
        <v>0</v>
      </c>
      <c r="G6" s="381">
        <f>D6</f>
        <v>0.25</v>
      </c>
    </row>
    <row r="7" spans="1:11" ht="18.75" customHeight="1" x14ac:dyDescent="0.2">
      <c r="A7" s="622"/>
      <c r="B7" s="359">
        <v>14</v>
      </c>
      <c r="C7" s="360">
        <v>17</v>
      </c>
      <c r="D7" s="144">
        <v>0.35</v>
      </c>
      <c r="E7" s="364">
        <f>D7</f>
        <v>0.35</v>
      </c>
      <c r="F7" s="365">
        <f>D7-E7</f>
        <v>0</v>
      </c>
      <c r="G7" s="366">
        <f>D7</f>
        <v>0.35</v>
      </c>
    </row>
    <row r="8" spans="1:11" ht="18.75" customHeight="1" x14ac:dyDescent="0.2">
      <c r="A8" s="622"/>
      <c r="B8" s="359">
        <v>17</v>
      </c>
      <c r="C8" s="360">
        <v>25</v>
      </c>
      <c r="D8" s="144">
        <v>0.4</v>
      </c>
      <c r="E8" s="364">
        <f>D8</f>
        <v>0.4</v>
      </c>
      <c r="F8" s="365">
        <f>D8-E8</f>
        <v>0</v>
      </c>
      <c r="G8" s="366">
        <f>D8</f>
        <v>0.4</v>
      </c>
    </row>
    <row r="9" spans="1:11" ht="18.75" customHeight="1" x14ac:dyDescent="0.2">
      <c r="A9" s="622"/>
      <c r="B9" s="359"/>
      <c r="C9" s="360"/>
      <c r="D9" s="252"/>
      <c r="E9" s="364"/>
      <c r="F9" s="365"/>
      <c r="G9" s="366"/>
    </row>
    <row r="10" spans="1:11" ht="18.75" customHeight="1" thickBot="1" x14ac:dyDescent="0.25">
      <c r="A10" s="623"/>
      <c r="B10" s="374"/>
      <c r="C10" s="375"/>
      <c r="D10" s="266"/>
      <c r="E10" s="396"/>
      <c r="F10" s="397"/>
      <c r="G10" s="398"/>
    </row>
    <row r="11" spans="1:11" ht="18.75" customHeight="1" x14ac:dyDescent="0.2">
      <c r="A11" s="621" t="s">
        <v>76</v>
      </c>
      <c r="B11" s="379"/>
      <c r="C11" s="380">
        <v>25</v>
      </c>
      <c r="D11" s="130">
        <v>0.2</v>
      </c>
      <c r="E11" s="361">
        <f>D11</f>
        <v>0.2</v>
      </c>
      <c r="F11" s="362">
        <f>D11-E11</f>
        <v>0</v>
      </c>
      <c r="G11" s="381">
        <f>D11</f>
        <v>0.2</v>
      </c>
    </row>
    <row r="12" spans="1:11" ht="18.75" customHeight="1" x14ac:dyDescent="0.2">
      <c r="A12" s="622"/>
      <c r="B12" s="359"/>
      <c r="C12" s="360"/>
      <c r="D12" s="144"/>
      <c r="E12" s="364"/>
      <c r="F12" s="365"/>
      <c r="G12" s="366"/>
    </row>
    <row r="13" spans="1:11" ht="18.75" customHeight="1" x14ac:dyDescent="0.2">
      <c r="A13" s="622"/>
      <c r="B13" s="359"/>
      <c r="C13" s="360"/>
      <c r="D13" s="144"/>
      <c r="E13" s="364"/>
      <c r="F13" s="365"/>
      <c r="G13" s="366"/>
    </row>
    <row r="14" spans="1:11" ht="18.75" customHeight="1" thickBot="1" x14ac:dyDescent="0.25">
      <c r="A14" s="623"/>
      <c r="B14" s="374"/>
      <c r="C14" s="375"/>
      <c r="D14" s="266"/>
      <c r="E14" s="396"/>
      <c r="F14" s="397"/>
      <c r="G14" s="398"/>
    </row>
    <row r="15" spans="1:11" ht="16.5" customHeight="1" x14ac:dyDescent="0.2">
      <c r="A15" s="621" t="s">
        <v>376</v>
      </c>
      <c r="B15" s="379"/>
      <c r="C15" s="380">
        <v>25</v>
      </c>
      <c r="D15" s="130">
        <v>0.1</v>
      </c>
      <c r="E15" s="361">
        <f>D15</f>
        <v>0.1</v>
      </c>
      <c r="F15" s="362">
        <f>D15-E15</f>
        <v>0</v>
      </c>
      <c r="G15" s="381">
        <f>D15</f>
        <v>0.1</v>
      </c>
    </row>
    <row r="16" spans="1:11" ht="16.5" customHeight="1" x14ac:dyDescent="0.2">
      <c r="A16" s="622"/>
      <c r="B16" s="359"/>
      <c r="C16" s="360"/>
      <c r="D16" s="144"/>
      <c r="E16" s="364"/>
      <c r="F16" s="365"/>
      <c r="G16" s="366"/>
    </row>
    <row r="17" spans="1:7" ht="16.5" customHeight="1" x14ac:dyDescent="0.2">
      <c r="A17" s="622"/>
      <c r="B17" s="359"/>
      <c r="C17" s="360"/>
      <c r="D17" s="144"/>
      <c r="E17" s="364"/>
      <c r="F17" s="365"/>
      <c r="G17" s="366"/>
    </row>
    <row r="18" spans="1:7" ht="16.5" customHeight="1" thickBot="1" x14ac:dyDescent="0.25">
      <c r="A18" s="623"/>
      <c r="B18" s="374"/>
      <c r="C18" s="375"/>
      <c r="D18" s="266"/>
      <c r="E18" s="396"/>
      <c r="F18" s="397"/>
      <c r="G18" s="398"/>
    </row>
    <row r="19" spans="1:7" ht="16.5" customHeight="1" x14ac:dyDescent="0.2">
      <c r="A19" s="621" t="s">
        <v>159</v>
      </c>
      <c r="B19" s="379"/>
      <c r="C19" s="380">
        <v>25</v>
      </c>
      <c r="D19" s="130">
        <v>0.2</v>
      </c>
      <c r="E19" s="361">
        <f>D19</f>
        <v>0.2</v>
      </c>
      <c r="F19" s="362">
        <f>D19-E19</f>
        <v>0</v>
      </c>
      <c r="G19" s="381">
        <f>D19</f>
        <v>0.2</v>
      </c>
    </row>
    <row r="20" spans="1:7" ht="16.5" customHeight="1" x14ac:dyDescent="0.2">
      <c r="A20" s="622"/>
      <c r="B20" s="359"/>
      <c r="C20" s="360"/>
      <c r="D20" s="144"/>
      <c r="E20" s="364"/>
      <c r="F20" s="365"/>
      <c r="G20" s="366"/>
    </row>
    <row r="21" spans="1:7" ht="16.5" customHeight="1" x14ac:dyDescent="0.2">
      <c r="A21" s="622"/>
      <c r="B21" s="368"/>
      <c r="C21" s="369"/>
      <c r="D21" s="391"/>
      <c r="E21" s="364"/>
      <c r="F21" s="365"/>
      <c r="G21" s="366"/>
    </row>
    <row r="22" spans="1:7" ht="16.5" customHeight="1" thickBot="1" x14ac:dyDescent="0.25">
      <c r="A22" s="623"/>
      <c r="B22" s="374"/>
      <c r="C22" s="375"/>
      <c r="D22" s="266"/>
      <c r="E22" s="396"/>
      <c r="F22" s="397"/>
      <c r="G22" s="398"/>
    </row>
    <row r="23" spans="1:7" ht="16.5" customHeight="1" x14ac:dyDescent="0.2">
      <c r="A23" s="621" t="s">
        <v>276</v>
      </c>
      <c r="B23" s="379"/>
      <c r="C23" s="380">
        <v>25</v>
      </c>
      <c r="D23" s="130">
        <v>0.1</v>
      </c>
      <c r="E23" s="361">
        <f>D23</f>
        <v>0.1</v>
      </c>
      <c r="F23" s="362">
        <f>D23-E23</f>
        <v>0</v>
      </c>
      <c r="G23" s="381">
        <f>D23</f>
        <v>0.1</v>
      </c>
    </row>
    <row r="24" spans="1:7" ht="16.5" customHeight="1" x14ac:dyDescent="0.2">
      <c r="A24" s="622"/>
      <c r="B24" s="359"/>
      <c r="C24" s="360"/>
      <c r="D24" s="144"/>
      <c r="E24" s="364"/>
      <c r="F24" s="365"/>
      <c r="G24" s="366"/>
    </row>
    <row r="25" spans="1:7" ht="16.5" customHeight="1" x14ac:dyDescent="0.2">
      <c r="A25" s="622"/>
      <c r="B25" s="368"/>
      <c r="C25" s="369"/>
      <c r="D25" s="391"/>
      <c r="E25" s="364"/>
      <c r="F25" s="365"/>
      <c r="G25" s="366"/>
    </row>
    <row r="26" spans="1:7" ht="16.5" customHeight="1" thickBot="1" x14ac:dyDescent="0.25">
      <c r="A26" s="623"/>
      <c r="B26" s="374"/>
      <c r="C26" s="375"/>
      <c r="D26" s="266"/>
      <c r="E26" s="396"/>
      <c r="F26" s="397"/>
      <c r="G26" s="398"/>
    </row>
    <row r="27" spans="1:7" ht="16.5" customHeight="1" x14ac:dyDescent="0.2">
      <c r="A27" s="621" t="s">
        <v>131</v>
      </c>
      <c r="B27" s="379"/>
      <c r="C27" s="380">
        <v>25</v>
      </c>
      <c r="D27" s="130">
        <v>0.08</v>
      </c>
      <c r="E27" s="361">
        <f>D27</f>
        <v>0.08</v>
      </c>
      <c r="F27" s="362">
        <f>D27-E27</f>
        <v>0</v>
      </c>
      <c r="G27" s="381">
        <f>D27</f>
        <v>0.08</v>
      </c>
    </row>
    <row r="28" spans="1:7" ht="16.5" customHeight="1" x14ac:dyDescent="0.2">
      <c r="A28" s="622"/>
      <c r="B28" s="359"/>
      <c r="C28" s="360"/>
      <c r="D28" s="144"/>
      <c r="E28" s="364"/>
      <c r="F28" s="365"/>
      <c r="G28" s="366"/>
    </row>
    <row r="29" spans="1:7" ht="16.5" customHeight="1" x14ac:dyDescent="0.2">
      <c r="A29" s="622"/>
      <c r="B29" s="368"/>
      <c r="C29" s="369"/>
      <c r="D29" s="391"/>
      <c r="E29" s="364"/>
      <c r="F29" s="365"/>
      <c r="G29" s="366"/>
    </row>
    <row r="30" spans="1:7" ht="16.5" customHeight="1" thickBot="1" x14ac:dyDescent="0.25">
      <c r="A30" s="623"/>
      <c r="B30" s="374"/>
      <c r="C30" s="375"/>
      <c r="D30" s="266"/>
      <c r="E30" s="396"/>
      <c r="F30" s="397"/>
      <c r="G30" s="398"/>
    </row>
    <row r="31" spans="1:7" x14ac:dyDescent="0.2">
      <c r="A31" t="s">
        <v>225</v>
      </c>
    </row>
    <row r="32" spans="1:7" x14ac:dyDescent="0.2">
      <c r="A32" s="637" t="s">
        <v>37</v>
      </c>
      <c r="B32" s="637"/>
      <c r="C32" s="637"/>
      <c r="D32" s="637"/>
      <c r="E32" s="637"/>
      <c r="F32" s="637"/>
      <c r="G32" s="637"/>
    </row>
    <row r="33" spans="1:7" ht="19.5" customHeight="1" x14ac:dyDescent="0.2">
      <c r="A33" s="637"/>
      <c r="B33" s="637"/>
      <c r="C33" s="637"/>
      <c r="D33" s="637"/>
      <c r="E33" s="637"/>
      <c r="F33" s="637"/>
      <c r="G33" s="637"/>
    </row>
    <row r="34" spans="1:7" x14ac:dyDescent="0.2">
      <c r="A34" s="637"/>
      <c r="B34" s="637"/>
      <c r="C34" s="637"/>
      <c r="D34" s="637"/>
      <c r="E34" s="637"/>
      <c r="F34" s="637"/>
      <c r="G34" s="637"/>
    </row>
  </sheetData>
  <mergeCells count="13">
    <mergeCell ref="A1:G2"/>
    <mergeCell ref="A4:A5"/>
    <mergeCell ref="B4:C5"/>
    <mergeCell ref="D4:D5"/>
    <mergeCell ref="E4:F4"/>
    <mergeCell ref="G4:G5"/>
    <mergeCell ref="A19:A22"/>
    <mergeCell ref="A23:A26"/>
    <mergeCell ref="A27:A30"/>
    <mergeCell ref="A32:G34"/>
    <mergeCell ref="A6:A10"/>
    <mergeCell ref="A11:A14"/>
    <mergeCell ref="A15:A18"/>
  </mergeCells>
  <phoneticPr fontId="36"/>
  <pageMargins left="0.73" right="0.19" top="0.57999999999999996" bottom="0.53" header="0.2" footer="0.2"/>
  <pageSetup paperSize="9" orientation="portrait"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K45"/>
  <sheetViews>
    <sheetView view="pageBreakPreview" topLeftCell="A13" zoomScale="85" zoomScaleNormal="100" zoomScaleSheetLayoutView="85" workbookViewId="0">
      <selection activeCell="B42" sqref="A42:IV47"/>
    </sheetView>
  </sheetViews>
  <sheetFormatPr defaultColWidth="9.09765625" defaultRowHeight="12" x14ac:dyDescent="0.2"/>
  <cols>
    <col min="1" max="1" width="14.296875" style="99" customWidth="1"/>
    <col min="2" max="2" width="14.296875" style="100" customWidth="1"/>
    <col min="3" max="4" width="14.296875" style="99" customWidth="1"/>
    <col min="5" max="5" width="17.09765625" style="101" customWidth="1"/>
    <col min="6" max="7" width="17.09765625" style="102" customWidth="1"/>
    <col min="8" max="8" width="10.09765625" style="103" customWidth="1"/>
    <col min="9" max="9" width="11.69921875" style="103" customWidth="1"/>
    <col min="10" max="10" width="11.69921875" style="102" customWidth="1"/>
    <col min="11" max="11" width="2.69921875" style="100" customWidth="1"/>
    <col min="12" max="12" width="2.69921875" style="100" bestFit="1" customWidth="1"/>
    <col min="13" max="13" width="5.69921875" style="100" customWidth="1"/>
    <col min="14" max="14" width="5.69921875" style="100" bestFit="1" customWidth="1"/>
    <col min="15" max="15" width="2.69921875" style="100" bestFit="1" customWidth="1"/>
    <col min="16" max="16" width="5.69921875" style="100" customWidth="1"/>
    <col min="17" max="17" width="9.09765625" style="100" bestFit="1"/>
    <col min="18" max="16384" width="9.09765625" style="100"/>
  </cols>
  <sheetData>
    <row r="1" spans="1:11" ht="24" customHeight="1" x14ac:dyDescent="0.2">
      <c r="A1" s="636" t="s">
        <v>256</v>
      </c>
      <c r="B1" s="636"/>
      <c r="C1" s="636"/>
      <c r="D1" s="636"/>
      <c r="E1" s="636"/>
      <c r="F1" s="636"/>
      <c r="G1" s="636"/>
      <c r="H1" s="105"/>
      <c r="I1" s="354"/>
      <c r="J1" s="354"/>
      <c r="K1" s="106"/>
    </row>
    <row r="2" spans="1:11" ht="15" customHeight="1" x14ac:dyDescent="0.2">
      <c r="A2" s="636"/>
      <c r="B2" s="636"/>
      <c r="C2" s="636"/>
      <c r="D2" s="636"/>
      <c r="E2" s="636"/>
      <c r="F2" s="636"/>
      <c r="G2" s="636"/>
      <c r="H2" s="105"/>
      <c r="I2" s="354"/>
      <c r="J2" s="354"/>
      <c r="K2" s="106"/>
    </row>
    <row r="3" spans="1:11" ht="15" customHeight="1" thickBot="1" x14ac:dyDescent="0.25">
      <c r="A3" s="105"/>
      <c r="B3" s="105"/>
      <c r="C3" s="105"/>
      <c r="D3" s="105"/>
      <c r="E3" s="105"/>
      <c r="F3" s="105"/>
      <c r="G3" s="355" t="s">
        <v>265</v>
      </c>
      <c r="H3" s="105"/>
      <c r="I3" s="354"/>
      <c r="J3" s="354"/>
      <c r="K3" s="106"/>
    </row>
    <row r="4" spans="1:11" ht="18.75" customHeight="1" x14ac:dyDescent="0.2">
      <c r="A4" s="624" t="s">
        <v>230</v>
      </c>
      <c r="B4" s="626" t="s">
        <v>281</v>
      </c>
      <c r="C4" s="627"/>
      <c r="D4" s="630" t="s">
        <v>102</v>
      </c>
      <c r="E4" s="632" t="s">
        <v>274</v>
      </c>
      <c r="F4" s="633"/>
      <c r="G4" s="634" t="s">
        <v>44</v>
      </c>
      <c r="H4" s="356"/>
      <c r="I4" s="356"/>
      <c r="J4" s="356"/>
      <c r="K4" s="106"/>
    </row>
    <row r="5" spans="1:11" ht="18.75" customHeight="1" thickBot="1" x14ac:dyDescent="0.25">
      <c r="A5" s="625"/>
      <c r="B5" s="628"/>
      <c r="C5" s="629"/>
      <c r="D5" s="631"/>
      <c r="E5" s="357" t="s">
        <v>45</v>
      </c>
      <c r="F5" s="358" t="s">
        <v>234</v>
      </c>
      <c r="G5" s="635"/>
      <c r="H5" s="237"/>
      <c r="I5" s="324"/>
      <c r="J5" s="325"/>
      <c r="K5" s="106"/>
    </row>
    <row r="6" spans="1:11" ht="18.75" customHeight="1" x14ac:dyDescent="0.2">
      <c r="A6" s="621" t="s">
        <v>227</v>
      </c>
      <c r="B6" s="379"/>
      <c r="C6" s="380">
        <v>13</v>
      </c>
      <c r="D6" s="130">
        <v>0.16</v>
      </c>
      <c r="E6" s="361">
        <f>D6</f>
        <v>0.16</v>
      </c>
      <c r="F6" s="362">
        <f>D6-E6</f>
        <v>0</v>
      </c>
      <c r="G6" s="381">
        <f>D6</f>
        <v>0.16</v>
      </c>
    </row>
    <row r="7" spans="1:11" ht="18.75" customHeight="1" x14ac:dyDescent="0.2">
      <c r="A7" s="622"/>
      <c r="B7" s="359">
        <v>13</v>
      </c>
      <c r="C7" s="360">
        <v>14</v>
      </c>
      <c r="D7" s="144">
        <v>0.19</v>
      </c>
      <c r="E7" s="364">
        <f>D7</f>
        <v>0.19</v>
      </c>
      <c r="F7" s="365">
        <f>D7-E7</f>
        <v>0</v>
      </c>
      <c r="G7" s="366">
        <f>D7</f>
        <v>0.19</v>
      </c>
    </row>
    <row r="8" spans="1:11" ht="18.75" customHeight="1" x14ac:dyDescent="0.2">
      <c r="A8" s="622"/>
      <c r="B8" s="359">
        <v>14</v>
      </c>
      <c r="C8" s="360">
        <v>15</v>
      </c>
      <c r="D8" s="144">
        <v>0.21</v>
      </c>
      <c r="E8" s="364">
        <f>D8</f>
        <v>0.21</v>
      </c>
      <c r="F8" s="365">
        <f>D8-E8</f>
        <v>0</v>
      </c>
      <c r="G8" s="366">
        <f>D8</f>
        <v>0.21</v>
      </c>
    </row>
    <row r="9" spans="1:11" ht="18.75" customHeight="1" x14ac:dyDescent="0.2">
      <c r="A9" s="622"/>
      <c r="B9" s="359">
        <v>15</v>
      </c>
      <c r="C9" s="360">
        <v>16</v>
      </c>
      <c r="D9" s="252">
        <v>0.23</v>
      </c>
      <c r="E9" s="364">
        <f>D9</f>
        <v>0.23</v>
      </c>
      <c r="F9" s="365">
        <f>D9-E9</f>
        <v>0</v>
      </c>
      <c r="G9" s="366">
        <f>D9</f>
        <v>0.23</v>
      </c>
    </row>
    <row r="10" spans="1:11" ht="18.75" customHeight="1" x14ac:dyDescent="0.2">
      <c r="A10" s="622"/>
      <c r="B10" s="359">
        <v>16</v>
      </c>
      <c r="C10" s="360">
        <v>25</v>
      </c>
      <c r="D10" s="252">
        <v>0.3</v>
      </c>
      <c r="E10" s="364">
        <f>D10</f>
        <v>0.3</v>
      </c>
      <c r="F10" s="365">
        <f>D10-E10</f>
        <v>0</v>
      </c>
      <c r="G10" s="366">
        <f>D10</f>
        <v>0.3</v>
      </c>
    </row>
    <row r="11" spans="1:11" ht="16.5" customHeight="1" thickBot="1" x14ac:dyDescent="0.25">
      <c r="A11" s="373"/>
      <c r="B11" s="374"/>
      <c r="C11" s="375"/>
      <c r="D11" s="266"/>
      <c r="E11" s="396"/>
      <c r="F11" s="397"/>
      <c r="G11" s="398"/>
    </row>
    <row r="12" spans="1:11" ht="18.75" customHeight="1" x14ac:dyDescent="0.2">
      <c r="A12" s="621" t="s">
        <v>87</v>
      </c>
      <c r="B12" s="379"/>
      <c r="C12" s="380">
        <v>12</v>
      </c>
      <c r="D12" s="130">
        <v>0.16</v>
      </c>
      <c r="E12" s="361">
        <f>D12</f>
        <v>0.16</v>
      </c>
      <c r="F12" s="362">
        <f>D12-E12</f>
        <v>0</v>
      </c>
      <c r="G12" s="381">
        <f>D12</f>
        <v>0.16</v>
      </c>
    </row>
    <row r="13" spans="1:11" ht="18.75" customHeight="1" x14ac:dyDescent="0.2">
      <c r="A13" s="622"/>
      <c r="B13" s="359">
        <v>12</v>
      </c>
      <c r="C13" s="360">
        <v>13</v>
      </c>
      <c r="D13" s="144">
        <v>0.18</v>
      </c>
      <c r="E13" s="364">
        <f>D13</f>
        <v>0.18</v>
      </c>
      <c r="F13" s="365">
        <f>D13-E13</f>
        <v>0</v>
      </c>
      <c r="G13" s="366">
        <f>D13</f>
        <v>0.18</v>
      </c>
    </row>
    <row r="14" spans="1:11" ht="18.75" customHeight="1" x14ac:dyDescent="0.2">
      <c r="A14" s="622"/>
      <c r="B14" s="359">
        <v>13</v>
      </c>
      <c r="C14" s="360">
        <v>14</v>
      </c>
      <c r="D14" s="144">
        <v>0.2</v>
      </c>
      <c r="E14" s="364">
        <f>D14</f>
        <v>0.2</v>
      </c>
      <c r="F14" s="365">
        <f>D14-E14</f>
        <v>0</v>
      </c>
      <c r="G14" s="366">
        <f>D14</f>
        <v>0.2</v>
      </c>
    </row>
    <row r="15" spans="1:11" ht="18.75" customHeight="1" x14ac:dyDescent="0.2">
      <c r="A15" s="622"/>
      <c r="B15" s="359">
        <v>14</v>
      </c>
      <c r="C15" s="360">
        <v>15</v>
      </c>
      <c r="D15" s="252">
        <v>0.23</v>
      </c>
      <c r="E15" s="364">
        <f>D15</f>
        <v>0.23</v>
      </c>
      <c r="F15" s="365">
        <f>D15-E15</f>
        <v>0</v>
      </c>
      <c r="G15" s="366">
        <f>D15</f>
        <v>0.23</v>
      </c>
    </row>
    <row r="16" spans="1:11" ht="18.75" customHeight="1" x14ac:dyDescent="0.2">
      <c r="A16" s="622"/>
      <c r="B16" s="359">
        <v>15</v>
      </c>
      <c r="C16" s="360">
        <v>25</v>
      </c>
      <c r="D16" s="252">
        <v>0.3</v>
      </c>
      <c r="E16" s="364">
        <f>D16</f>
        <v>0.3</v>
      </c>
      <c r="F16" s="365">
        <f>D16-E16</f>
        <v>0</v>
      </c>
      <c r="G16" s="366">
        <f>D16</f>
        <v>0.3</v>
      </c>
    </row>
    <row r="17" spans="1:7" ht="16.5" customHeight="1" thickBot="1" x14ac:dyDescent="0.25">
      <c r="A17" s="373"/>
      <c r="B17" s="374"/>
      <c r="C17" s="375"/>
      <c r="D17" s="266"/>
      <c r="E17" s="396"/>
      <c r="F17" s="397"/>
      <c r="G17" s="398"/>
    </row>
    <row r="18" spans="1:7" ht="18.75" customHeight="1" x14ac:dyDescent="0.2">
      <c r="A18" s="621" t="s">
        <v>262</v>
      </c>
      <c r="B18" s="379"/>
      <c r="C18" s="380">
        <v>12</v>
      </c>
      <c r="D18" s="130">
        <v>0.2</v>
      </c>
      <c r="E18" s="361">
        <f>D18</f>
        <v>0.2</v>
      </c>
      <c r="F18" s="362">
        <f>D18-E18</f>
        <v>0</v>
      </c>
      <c r="G18" s="381">
        <f>D18</f>
        <v>0.2</v>
      </c>
    </row>
    <row r="19" spans="1:7" ht="18.75" customHeight="1" x14ac:dyDescent="0.2">
      <c r="A19" s="622"/>
      <c r="B19" s="359">
        <v>12</v>
      </c>
      <c r="C19" s="360">
        <v>13</v>
      </c>
      <c r="D19" s="144">
        <v>0.23</v>
      </c>
      <c r="E19" s="364">
        <f>D19</f>
        <v>0.23</v>
      </c>
      <c r="F19" s="365">
        <f>D19-E19</f>
        <v>0</v>
      </c>
      <c r="G19" s="366">
        <f>D19</f>
        <v>0.23</v>
      </c>
    </row>
    <row r="20" spans="1:7" ht="18.75" customHeight="1" x14ac:dyDescent="0.2">
      <c r="A20" s="622"/>
      <c r="B20" s="359">
        <v>13</v>
      </c>
      <c r="C20" s="360">
        <v>16</v>
      </c>
      <c r="D20" s="144">
        <v>0.35</v>
      </c>
      <c r="E20" s="364">
        <f>D20</f>
        <v>0.35</v>
      </c>
      <c r="F20" s="365">
        <f>D20-E20</f>
        <v>0</v>
      </c>
      <c r="G20" s="366">
        <f>D20</f>
        <v>0.35</v>
      </c>
    </row>
    <row r="21" spans="1:7" ht="18.75" customHeight="1" x14ac:dyDescent="0.2">
      <c r="A21" s="622"/>
      <c r="B21" s="359">
        <v>16</v>
      </c>
      <c r="C21" s="360">
        <v>25</v>
      </c>
      <c r="D21" s="252">
        <v>0.4</v>
      </c>
      <c r="E21" s="364">
        <f>D21</f>
        <v>0.4</v>
      </c>
      <c r="F21" s="365">
        <f>D21-E21</f>
        <v>0</v>
      </c>
      <c r="G21" s="366">
        <f>D21</f>
        <v>0.4</v>
      </c>
    </row>
    <row r="22" spans="1:7" ht="18.75" customHeight="1" x14ac:dyDescent="0.2">
      <c r="A22" s="622"/>
      <c r="B22" s="359"/>
      <c r="C22" s="360"/>
      <c r="D22" s="252"/>
      <c r="E22" s="364"/>
      <c r="F22" s="365"/>
      <c r="G22" s="366"/>
    </row>
    <row r="23" spans="1:7" ht="16.5" customHeight="1" thickBot="1" x14ac:dyDescent="0.25">
      <c r="A23" s="373"/>
      <c r="B23" s="374"/>
      <c r="C23" s="375"/>
      <c r="D23" s="266"/>
      <c r="E23" s="396"/>
      <c r="F23" s="397"/>
      <c r="G23" s="398"/>
    </row>
    <row r="24" spans="1:7" ht="18.75" customHeight="1" x14ac:dyDescent="0.2">
      <c r="A24" s="621" t="s">
        <v>116</v>
      </c>
      <c r="B24" s="379"/>
      <c r="C24" s="380">
        <v>13</v>
      </c>
      <c r="D24" s="130">
        <v>0.2</v>
      </c>
      <c r="E24" s="361">
        <f>D24</f>
        <v>0.2</v>
      </c>
      <c r="F24" s="362">
        <f>D24-E24</f>
        <v>0</v>
      </c>
      <c r="G24" s="381">
        <f>D24</f>
        <v>0.2</v>
      </c>
    </row>
    <row r="25" spans="1:7" ht="18.75" customHeight="1" x14ac:dyDescent="0.2">
      <c r="A25" s="622"/>
      <c r="B25" s="359">
        <v>13</v>
      </c>
      <c r="C25" s="360">
        <v>14</v>
      </c>
      <c r="D25" s="144">
        <v>0.22</v>
      </c>
      <c r="E25" s="364">
        <f>D25</f>
        <v>0.22</v>
      </c>
      <c r="F25" s="365">
        <f>D25-E25</f>
        <v>0</v>
      </c>
      <c r="G25" s="366">
        <f>D25</f>
        <v>0.22</v>
      </c>
    </row>
    <row r="26" spans="1:7" ht="18.75" customHeight="1" x14ac:dyDescent="0.2">
      <c r="A26" s="622"/>
      <c r="B26" s="359">
        <v>14</v>
      </c>
      <c r="C26" s="360">
        <v>15</v>
      </c>
      <c r="D26" s="144">
        <v>0.25</v>
      </c>
      <c r="E26" s="364">
        <f>D26</f>
        <v>0.25</v>
      </c>
      <c r="F26" s="365">
        <f>D26-E26</f>
        <v>0</v>
      </c>
      <c r="G26" s="366">
        <f>D26</f>
        <v>0.25</v>
      </c>
    </row>
    <row r="27" spans="1:7" ht="18.75" customHeight="1" x14ac:dyDescent="0.2">
      <c r="A27" s="622"/>
      <c r="B27" s="359">
        <v>15</v>
      </c>
      <c r="C27" s="360">
        <v>25</v>
      </c>
      <c r="D27" s="252">
        <v>0.3</v>
      </c>
      <c r="E27" s="364">
        <f>D27</f>
        <v>0.3</v>
      </c>
      <c r="F27" s="365">
        <f>D27-E27</f>
        <v>0</v>
      </c>
      <c r="G27" s="366">
        <f>D27</f>
        <v>0.3</v>
      </c>
    </row>
    <row r="28" spans="1:7" ht="18.75" customHeight="1" x14ac:dyDescent="0.2">
      <c r="A28" s="622"/>
      <c r="B28" s="359"/>
      <c r="C28" s="360"/>
      <c r="D28" s="252"/>
      <c r="E28" s="364"/>
      <c r="F28" s="365"/>
      <c r="G28" s="366"/>
    </row>
    <row r="29" spans="1:7" ht="16.5" customHeight="1" thickBot="1" x14ac:dyDescent="0.25">
      <c r="A29" s="373"/>
      <c r="B29" s="374"/>
      <c r="C29" s="375"/>
      <c r="D29" s="266"/>
      <c r="E29" s="396"/>
      <c r="F29" s="397"/>
      <c r="G29" s="398"/>
    </row>
    <row r="30" spans="1:7" ht="18.75" customHeight="1" x14ac:dyDescent="0.2">
      <c r="A30" s="621" t="s">
        <v>282</v>
      </c>
      <c r="B30" s="379"/>
      <c r="C30" s="380">
        <v>12</v>
      </c>
      <c r="D30" s="130">
        <v>0.16</v>
      </c>
      <c r="E30" s="361">
        <f>D30</f>
        <v>0.16</v>
      </c>
      <c r="F30" s="362">
        <f>D30-E30</f>
        <v>0</v>
      </c>
      <c r="G30" s="381">
        <f>D30</f>
        <v>0.16</v>
      </c>
    </row>
    <row r="31" spans="1:7" ht="18.75" customHeight="1" x14ac:dyDescent="0.2">
      <c r="A31" s="622"/>
      <c r="B31" s="359">
        <v>12</v>
      </c>
      <c r="C31" s="360">
        <v>13</v>
      </c>
      <c r="D31" s="144">
        <v>0.18</v>
      </c>
      <c r="E31" s="364">
        <f>D31</f>
        <v>0.18</v>
      </c>
      <c r="F31" s="365">
        <f>D31-E31</f>
        <v>0</v>
      </c>
      <c r="G31" s="366">
        <f>D31</f>
        <v>0.18</v>
      </c>
    </row>
    <row r="32" spans="1:7" ht="18.75" customHeight="1" x14ac:dyDescent="0.2">
      <c r="A32" s="622"/>
      <c r="B32" s="359">
        <v>13</v>
      </c>
      <c r="C32" s="360">
        <v>14</v>
      </c>
      <c r="D32" s="144">
        <v>0.22</v>
      </c>
      <c r="E32" s="364">
        <f>D32</f>
        <v>0.22</v>
      </c>
      <c r="F32" s="365">
        <f>D32-E32</f>
        <v>0</v>
      </c>
      <c r="G32" s="366">
        <f>D32</f>
        <v>0.22</v>
      </c>
    </row>
    <row r="33" spans="1:7" ht="18.75" customHeight="1" x14ac:dyDescent="0.2">
      <c r="A33" s="622"/>
      <c r="B33" s="359">
        <v>14</v>
      </c>
      <c r="C33" s="360">
        <v>15</v>
      </c>
      <c r="D33" s="252">
        <v>0.25</v>
      </c>
      <c r="E33" s="364">
        <f>D33</f>
        <v>0.25</v>
      </c>
      <c r="F33" s="365">
        <f>D33-E33</f>
        <v>0</v>
      </c>
      <c r="G33" s="366">
        <f>D33</f>
        <v>0.25</v>
      </c>
    </row>
    <row r="34" spans="1:7" ht="18.75" customHeight="1" x14ac:dyDescent="0.2">
      <c r="A34" s="622"/>
      <c r="B34" s="359">
        <v>15</v>
      </c>
      <c r="C34" s="360">
        <v>25</v>
      </c>
      <c r="D34" s="252">
        <v>0.3</v>
      </c>
      <c r="E34" s="364">
        <f>D34</f>
        <v>0.3</v>
      </c>
      <c r="F34" s="365">
        <f>D34-E34</f>
        <v>0</v>
      </c>
      <c r="G34" s="366">
        <f>D34</f>
        <v>0.3</v>
      </c>
    </row>
    <row r="35" spans="1:7" ht="16.5" customHeight="1" thickBot="1" x14ac:dyDescent="0.25">
      <c r="A35" s="373"/>
      <c r="B35" s="374"/>
      <c r="C35" s="375"/>
      <c r="D35" s="266"/>
      <c r="E35" s="396"/>
      <c r="F35" s="397"/>
      <c r="G35" s="398"/>
    </row>
    <row r="36" spans="1:7" ht="18.75" customHeight="1" x14ac:dyDescent="0.2">
      <c r="A36" s="621" t="s">
        <v>283</v>
      </c>
      <c r="B36" s="379"/>
      <c r="C36" s="380">
        <v>12</v>
      </c>
      <c r="D36" s="130">
        <v>0.16</v>
      </c>
      <c r="E36" s="361">
        <f>D36</f>
        <v>0.16</v>
      </c>
      <c r="F36" s="362">
        <f>D36-E36</f>
        <v>0</v>
      </c>
      <c r="G36" s="381">
        <f>D36</f>
        <v>0.16</v>
      </c>
    </row>
    <row r="37" spans="1:7" ht="18.75" customHeight="1" x14ac:dyDescent="0.2">
      <c r="A37" s="622"/>
      <c r="B37" s="359">
        <v>12</v>
      </c>
      <c r="C37" s="360">
        <v>13</v>
      </c>
      <c r="D37" s="144">
        <v>0.17</v>
      </c>
      <c r="E37" s="364">
        <f>D37</f>
        <v>0.17</v>
      </c>
      <c r="F37" s="365">
        <f>D37-E37</f>
        <v>0</v>
      </c>
      <c r="G37" s="366">
        <f>D37</f>
        <v>0.17</v>
      </c>
    </row>
    <row r="38" spans="1:7" ht="18.75" customHeight="1" x14ac:dyDescent="0.2">
      <c r="A38" s="622"/>
      <c r="B38" s="359">
        <v>13</v>
      </c>
      <c r="C38" s="360">
        <v>14</v>
      </c>
      <c r="D38" s="144">
        <v>0.2</v>
      </c>
      <c r="E38" s="364">
        <f>D38</f>
        <v>0.2</v>
      </c>
      <c r="F38" s="365">
        <f>D38-E38</f>
        <v>0</v>
      </c>
      <c r="G38" s="366">
        <f>D38</f>
        <v>0.2</v>
      </c>
    </row>
    <row r="39" spans="1:7" ht="18.75" customHeight="1" x14ac:dyDescent="0.2">
      <c r="A39" s="622"/>
      <c r="B39" s="359">
        <v>14</v>
      </c>
      <c r="C39" s="360">
        <v>15</v>
      </c>
      <c r="D39" s="252">
        <v>0.24</v>
      </c>
      <c r="E39" s="364">
        <f>D39</f>
        <v>0.24</v>
      </c>
      <c r="F39" s="365">
        <f>D39-E39</f>
        <v>0</v>
      </c>
      <c r="G39" s="366">
        <f>D39</f>
        <v>0.24</v>
      </c>
    </row>
    <row r="40" spans="1:7" ht="18.75" customHeight="1" x14ac:dyDescent="0.2">
      <c r="A40" s="622"/>
      <c r="B40" s="359">
        <v>15</v>
      </c>
      <c r="C40" s="360">
        <v>25</v>
      </c>
      <c r="D40" s="252">
        <v>0.3</v>
      </c>
      <c r="E40" s="364">
        <f>D40</f>
        <v>0.3</v>
      </c>
      <c r="F40" s="365">
        <f>D40-E40</f>
        <v>0</v>
      </c>
      <c r="G40" s="366">
        <f>D40</f>
        <v>0.3</v>
      </c>
    </row>
    <row r="41" spans="1:7" ht="16.5" customHeight="1" thickBot="1" x14ac:dyDescent="0.25">
      <c r="A41" s="373"/>
      <c r="B41" s="374"/>
      <c r="C41" s="375"/>
      <c r="D41" s="266"/>
      <c r="E41" s="396"/>
      <c r="F41" s="397"/>
      <c r="G41" s="398"/>
    </row>
    <row r="42" spans="1:7" ht="15" customHeight="1" x14ac:dyDescent="0.2">
      <c r="A42" t="s">
        <v>225</v>
      </c>
    </row>
    <row r="43" spans="1:7" x14ac:dyDescent="0.2">
      <c r="A43" s="637" t="s">
        <v>37</v>
      </c>
      <c r="B43" s="637"/>
      <c r="C43" s="637"/>
      <c r="D43" s="637"/>
      <c r="E43" s="637"/>
      <c r="F43" s="637"/>
      <c r="G43" s="637"/>
    </row>
    <row r="44" spans="1:7" ht="19.5" customHeight="1" x14ac:dyDescent="0.2">
      <c r="A44" s="637"/>
      <c r="B44" s="637"/>
      <c r="C44" s="637"/>
      <c r="D44" s="637"/>
      <c r="E44" s="637"/>
      <c r="F44" s="637"/>
      <c r="G44" s="637"/>
    </row>
    <row r="45" spans="1:7" x14ac:dyDescent="0.2">
      <c r="A45" s="637"/>
      <c r="B45" s="637"/>
      <c r="C45" s="637"/>
      <c r="D45" s="637"/>
      <c r="E45" s="637"/>
      <c r="F45" s="637"/>
      <c r="G45" s="637"/>
    </row>
  </sheetData>
  <mergeCells count="13">
    <mergeCell ref="A1:G2"/>
    <mergeCell ref="A4:A5"/>
    <mergeCell ref="B4:C5"/>
    <mergeCell ref="D4:D5"/>
    <mergeCell ref="E4:F4"/>
    <mergeCell ref="G4:G5"/>
    <mergeCell ref="A6:A10"/>
    <mergeCell ref="A12:A16"/>
    <mergeCell ref="A18:A22"/>
    <mergeCell ref="A24:A28"/>
    <mergeCell ref="A43:G45"/>
    <mergeCell ref="A30:A34"/>
    <mergeCell ref="A36:A40"/>
  </mergeCells>
  <phoneticPr fontId="36"/>
  <pageMargins left="0.73" right="0.19" top="0.57999999999999996" bottom="0.53" header="0.2" footer="0.2"/>
  <pageSetup paperSize="9" orientation="portrait"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K53"/>
  <sheetViews>
    <sheetView view="pageBreakPreview" topLeftCell="A3" zoomScale="85" zoomScaleNormal="100" zoomScaleSheetLayoutView="85" workbookViewId="0">
      <selection activeCell="H19" sqref="H19"/>
    </sheetView>
  </sheetViews>
  <sheetFormatPr defaultColWidth="9.09765625" defaultRowHeight="12" x14ac:dyDescent="0.2"/>
  <cols>
    <col min="1" max="1" width="14.296875" style="99" customWidth="1"/>
    <col min="2" max="2" width="14.296875" style="100" customWidth="1"/>
    <col min="3" max="4" width="14.296875" style="99" customWidth="1"/>
    <col min="5" max="5" width="17.09765625" style="101" customWidth="1"/>
    <col min="6" max="7" width="17.09765625" style="102" customWidth="1"/>
    <col min="8" max="8" width="10.09765625" style="103" customWidth="1"/>
    <col min="9" max="9" width="11.69921875" style="103" customWidth="1"/>
    <col min="10" max="10" width="11.69921875" style="102" customWidth="1"/>
    <col min="11" max="11" width="2.69921875" style="100" customWidth="1"/>
    <col min="12" max="12" width="2.69921875" style="100" bestFit="1" customWidth="1"/>
    <col min="13" max="13" width="5.69921875" style="100" customWidth="1"/>
    <col min="14" max="14" width="5.69921875" style="100" bestFit="1" customWidth="1"/>
    <col min="15" max="15" width="2.69921875" style="100" bestFit="1" customWidth="1"/>
    <col min="16" max="16" width="5.69921875" style="100" customWidth="1"/>
    <col min="17" max="16384" width="9.09765625" style="100"/>
  </cols>
  <sheetData>
    <row r="1" spans="1:11" ht="18.75" customHeight="1" x14ac:dyDescent="0.2">
      <c r="A1" s="636" t="s">
        <v>256</v>
      </c>
      <c r="B1" s="636"/>
      <c r="C1" s="636"/>
      <c r="D1" s="636"/>
      <c r="E1" s="636"/>
      <c r="F1" s="636"/>
      <c r="G1" s="636"/>
      <c r="H1" s="105"/>
      <c r="I1" s="354"/>
      <c r="J1" s="354"/>
      <c r="K1" s="106"/>
    </row>
    <row r="2" spans="1:11" ht="13.5" customHeight="1" x14ac:dyDescent="0.2">
      <c r="A2" s="636"/>
      <c r="B2" s="636"/>
      <c r="C2" s="636"/>
      <c r="D2" s="636"/>
      <c r="E2" s="636"/>
      <c r="F2" s="636"/>
      <c r="G2" s="636"/>
      <c r="H2" s="105"/>
      <c r="I2" s="354"/>
      <c r="J2" s="354"/>
      <c r="K2" s="106"/>
    </row>
    <row r="3" spans="1:11" ht="15" customHeight="1" thickBot="1" x14ac:dyDescent="0.25">
      <c r="A3" s="105"/>
      <c r="B3" s="105"/>
      <c r="C3" s="105"/>
      <c r="D3" s="105"/>
      <c r="E3" s="105"/>
      <c r="F3" s="105"/>
      <c r="G3" s="355" t="s">
        <v>265</v>
      </c>
      <c r="H3" s="105"/>
      <c r="I3" s="354"/>
      <c r="J3" s="354"/>
      <c r="K3" s="106"/>
    </row>
    <row r="4" spans="1:11" ht="18.75" customHeight="1" x14ac:dyDescent="0.2">
      <c r="A4" s="624" t="s">
        <v>230</v>
      </c>
      <c r="B4" s="626" t="s">
        <v>281</v>
      </c>
      <c r="C4" s="627"/>
      <c r="D4" s="630" t="s">
        <v>102</v>
      </c>
      <c r="E4" s="632" t="s">
        <v>274</v>
      </c>
      <c r="F4" s="633"/>
      <c r="G4" s="634" t="s">
        <v>44</v>
      </c>
      <c r="H4" s="356"/>
      <c r="I4" s="356"/>
      <c r="J4" s="356"/>
      <c r="K4" s="106"/>
    </row>
    <row r="5" spans="1:11" ht="18.75" customHeight="1" thickBot="1" x14ac:dyDescent="0.25">
      <c r="A5" s="625"/>
      <c r="B5" s="628"/>
      <c r="C5" s="629"/>
      <c r="D5" s="631"/>
      <c r="E5" s="357" t="s">
        <v>45</v>
      </c>
      <c r="F5" s="358" t="s">
        <v>234</v>
      </c>
      <c r="G5" s="635"/>
      <c r="H5" s="237"/>
      <c r="I5" s="324"/>
      <c r="J5" s="325"/>
      <c r="K5" s="106"/>
    </row>
    <row r="6" spans="1:11" ht="18" customHeight="1" x14ac:dyDescent="0.2">
      <c r="A6" s="621" t="s">
        <v>284</v>
      </c>
      <c r="B6" s="379"/>
      <c r="C6" s="380">
        <v>12</v>
      </c>
      <c r="D6" s="130">
        <v>0.16</v>
      </c>
      <c r="E6" s="361">
        <f>D6</f>
        <v>0.16</v>
      </c>
      <c r="F6" s="362">
        <f>D6-E6</f>
        <v>0</v>
      </c>
      <c r="G6" s="381">
        <f>D6</f>
        <v>0.16</v>
      </c>
    </row>
    <row r="7" spans="1:11" ht="18" customHeight="1" x14ac:dyDescent="0.2">
      <c r="A7" s="622"/>
      <c r="B7" s="359">
        <v>12</v>
      </c>
      <c r="C7" s="360">
        <v>13</v>
      </c>
      <c r="D7" s="144">
        <v>0.18</v>
      </c>
      <c r="E7" s="364">
        <f>D7</f>
        <v>0.18</v>
      </c>
      <c r="F7" s="365">
        <f>D7-E7</f>
        <v>0</v>
      </c>
      <c r="G7" s="366">
        <f>D7</f>
        <v>0.18</v>
      </c>
    </row>
    <row r="8" spans="1:11" ht="18" customHeight="1" x14ac:dyDescent="0.2">
      <c r="A8" s="622"/>
      <c r="B8" s="359">
        <v>13</v>
      </c>
      <c r="C8" s="360">
        <v>14</v>
      </c>
      <c r="D8" s="144">
        <v>0.21</v>
      </c>
      <c r="E8" s="364">
        <f>D8</f>
        <v>0.21</v>
      </c>
      <c r="F8" s="365">
        <f>D8-E8</f>
        <v>0</v>
      </c>
      <c r="G8" s="366">
        <f>D8</f>
        <v>0.21</v>
      </c>
    </row>
    <row r="9" spans="1:11" ht="18" customHeight="1" x14ac:dyDescent="0.2">
      <c r="A9" s="622"/>
      <c r="B9" s="359">
        <v>14</v>
      </c>
      <c r="C9" s="360">
        <v>15</v>
      </c>
      <c r="D9" s="252">
        <v>0.24</v>
      </c>
      <c r="E9" s="364">
        <f>D9</f>
        <v>0.24</v>
      </c>
      <c r="F9" s="365">
        <f>D9-E9</f>
        <v>0</v>
      </c>
      <c r="G9" s="366">
        <f>D9</f>
        <v>0.24</v>
      </c>
    </row>
    <row r="10" spans="1:11" ht="18" customHeight="1" x14ac:dyDescent="0.2">
      <c r="A10" s="622"/>
      <c r="B10" s="359">
        <v>15</v>
      </c>
      <c r="C10" s="360">
        <v>25</v>
      </c>
      <c r="D10" s="252">
        <v>0.3</v>
      </c>
      <c r="E10" s="364">
        <f>D10</f>
        <v>0.3</v>
      </c>
      <c r="F10" s="365">
        <f>D10-E10</f>
        <v>0</v>
      </c>
      <c r="G10" s="366">
        <f>D10</f>
        <v>0.3</v>
      </c>
    </row>
    <row r="11" spans="1:11" ht="15" customHeight="1" thickBot="1" x14ac:dyDescent="0.25">
      <c r="A11" s="373"/>
      <c r="B11" s="374"/>
      <c r="C11" s="375"/>
      <c r="D11" s="266"/>
      <c r="E11" s="396"/>
      <c r="F11" s="397"/>
      <c r="G11" s="398"/>
    </row>
    <row r="12" spans="1:11" ht="18" customHeight="1" x14ac:dyDescent="0.2">
      <c r="A12" s="621" t="s">
        <v>285</v>
      </c>
      <c r="B12" s="379"/>
      <c r="C12" s="380">
        <v>10</v>
      </c>
      <c r="D12" s="130">
        <v>0.16</v>
      </c>
      <c r="E12" s="361">
        <f t="shared" ref="E12:E17" si="0">D12</f>
        <v>0.16</v>
      </c>
      <c r="F12" s="362">
        <f t="shared" ref="F12:F17" si="1">D12-E12</f>
        <v>0</v>
      </c>
      <c r="G12" s="381">
        <f t="shared" ref="G12:G17" si="2">D12</f>
        <v>0.16</v>
      </c>
    </row>
    <row r="13" spans="1:11" ht="18" customHeight="1" x14ac:dyDescent="0.2">
      <c r="A13" s="622"/>
      <c r="B13" s="359">
        <v>10</v>
      </c>
      <c r="C13" s="360">
        <v>11</v>
      </c>
      <c r="D13" s="144">
        <v>0.18</v>
      </c>
      <c r="E13" s="364">
        <f t="shared" si="0"/>
        <v>0.18</v>
      </c>
      <c r="F13" s="365">
        <f t="shared" si="1"/>
        <v>0</v>
      </c>
      <c r="G13" s="366">
        <f t="shared" si="2"/>
        <v>0.18</v>
      </c>
    </row>
    <row r="14" spans="1:11" ht="18" customHeight="1" x14ac:dyDescent="0.2">
      <c r="A14" s="622"/>
      <c r="B14" s="359">
        <v>11</v>
      </c>
      <c r="C14" s="360">
        <v>12</v>
      </c>
      <c r="D14" s="144">
        <v>0.2</v>
      </c>
      <c r="E14" s="364">
        <f t="shared" si="0"/>
        <v>0.2</v>
      </c>
      <c r="F14" s="365">
        <f t="shared" si="1"/>
        <v>0</v>
      </c>
      <c r="G14" s="366">
        <f t="shared" si="2"/>
        <v>0.2</v>
      </c>
    </row>
    <row r="15" spans="1:11" ht="18" customHeight="1" x14ac:dyDescent="0.2">
      <c r="A15" s="622"/>
      <c r="B15" s="359">
        <v>12</v>
      </c>
      <c r="C15" s="360">
        <v>13</v>
      </c>
      <c r="D15" s="252">
        <v>0.22</v>
      </c>
      <c r="E15" s="364">
        <f t="shared" si="0"/>
        <v>0.22</v>
      </c>
      <c r="F15" s="365">
        <f t="shared" si="1"/>
        <v>0</v>
      </c>
      <c r="G15" s="366">
        <f t="shared" si="2"/>
        <v>0.22</v>
      </c>
    </row>
    <row r="16" spans="1:11" ht="18" customHeight="1" x14ac:dyDescent="0.2">
      <c r="A16" s="622"/>
      <c r="B16" s="359">
        <v>13</v>
      </c>
      <c r="C16" s="360">
        <v>14</v>
      </c>
      <c r="D16" s="252">
        <v>0.25</v>
      </c>
      <c r="E16" s="364">
        <f t="shared" si="0"/>
        <v>0.25</v>
      </c>
      <c r="F16" s="365">
        <f t="shared" si="1"/>
        <v>0</v>
      </c>
      <c r="G16" s="366">
        <f t="shared" si="2"/>
        <v>0.25</v>
      </c>
    </row>
    <row r="17" spans="1:10" ht="18" customHeight="1" thickBot="1" x14ac:dyDescent="0.25">
      <c r="A17" s="373"/>
      <c r="B17" s="374">
        <v>14</v>
      </c>
      <c r="C17" s="375">
        <v>25</v>
      </c>
      <c r="D17" s="266">
        <v>0.3</v>
      </c>
      <c r="E17" s="396">
        <f t="shared" si="0"/>
        <v>0.3</v>
      </c>
      <c r="F17" s="397">
        <f t="shared" si="1"/>
        <v>0</v>
      </c>
      <c r="G17" s="398">
        <f t="shared" si="2"/>
        <v>0.3</v>
      </c>
      <c r="H17" s="100"/>
      <c r="I17" s="100"/>
      <c r="J17" s="100"/>
    </row>
    <row r="18" spans="1:10" ht="18" customHeight="1" x14ac:dyDescent="0.2">
      <c r="A18" s="621" t="s">
        <v>286</v>
      </c>
      <c r="B18" s="379"/>
      <c r="C18" s="380">
        <v>12</v>
      </c>
      <c r="D18" s="130">
        <v>0.2</v>
      </c>
      <c r="E18" s="361">
        <f>D18</f>
        <v>0.2</v>
      </c>
      <c r="F18" s="362">
        <f>D18-E18</f>
        <v>0</v>
      </c>
      <c r="G18" s="381">
        <f>D18</f>
        <v>0.2</v>
      </c>
    </row>
    <row r="19" spans="1:10" ht="18" customHeight="1" x14ac:dyDescent="0.2">
      <c r="A19" s="622"/>
      <c r="B19" s="359">
        <v>12</v>
      </c>
      <c r="C19" s="360">
        <v>13</v>
      </c>
      <c r="D19" s="144">
        <v>0.21</v>
      </c>
      <c r="E19" s="364">
        <f>D19</f>
        <v>0.21</v>
      </c>
      <c r="F19" s="365">
        <f>D19-E19</f>
        <v>0</v>
      </c>
      <c r="G19" s="366">
        <f>D19</f>
        <v>0.21</v>
      </c>
    </row>
    <row r="20" spans="1:10" ht="18" customHeight="1" x14ac:dyDescent="0.2">
      <c r="A20" s="622"/>
      <c r="B20" s="359">
        <v>13</v>
      </c>
      <c r="C20" s="360">
        <v>14</v>
      </c>
      <c r="D20" s="144">
        <v>0.24</v>
      </c>
      <c r="E20" s="364">
        <f>D20</f>
        <v>0.24</v>
      </c>
      <c r="F20" s="365">
        <f>D20-E20</f>
        <v>0</v>
      </c>
      <c r="G20" s="366">
        <f>D20</f>
        <v>0.24</v>
      </c>
    </row>
    <row r="21" spans="1:10" ht="18" customHeight="1" x14ac:dyDescent="0.2">
      <c r="A21" s="622"/>
      <c r="B21" s="359">
        <v>14</v>
      </c>
      <c r="C21" s="360">
        <v>25</v>
      </c>
      <c r="D21" s="252">
        <v>0.3</v>
      </c>
      <c r="E21" s="364">
        <f>D21</f>
        <v>0.3</v>
      </c>
      <c r="F21" s="365">
        <f>D21-E21</f>
        <v>0</v>
      </c>
      <c r="G21" s="366">
        <f>D21</f>
        <v>0.3</v>
      </c>
    </row>
    <row r="22" spans="1:10" ht="15" customHeight="1" thickBot="1" x14ac:dyDescent="0.25">
      <c r="A22" s="373"/>
      <c r="B22" s="374"/>
      <c r="C22" s="375"/>
      <c r="D22" s="266"/>
      <c r="E22" s="396"/>
      <c r="F22" s="397"/>
      <c r="G22" s="398"/>
      <c r="H22" s="100"/>
      <c r="I22" s="100"/>
      <c r="J22" s="100"/>
    </row>
    <row r="23" spans="1:10" ht="18" customHeight="1" x14ac:dyDescent="0.2">
      <c r="A23" s="621" t="s">
        <v>287</v>
      </c>
      <c r="B23" s="379"/>
      <c r="C23" s="380">
        <v>14</v>
      </c>
      <c r="D23" s="130">
        <v>0.16</v>
      </c>
      <c r="E23" s="361">
        <f t="shared" ref="E23:E36" si="3">D23</f>
        <v>0.16</v>
      </c>
      <c r="F23" s="362">
        <f t="shared" ref="F23:F31" si="4">D23-E23</f>
        <v>0</v>
      </c>
      <c r="G23" s="381">
        <f t="shared" ref="G23:G31" si="5">D23</f>
        <v>0.16</v>
      </c>
    </row>
    <row r="24" spans="1:10" ht="18" customHeight="1" x14ac:dyDescent="0.2">
      <c r="A24" s="622"/>
      <c r="B24" s="359">
        <v>14</v>
      </c>
      <c r="C24" s="360">
        <v>15</v>
      </c>
      <c r="D24" s="144">
        <v>0.19</v>
      </c>
      <c r="E24" s="364">
        <f t="shared" si="3"/>
        <v>0.19</v>
      </c>
      <c r="F24" s="365">
        <f t="shared" si="4"/>
        <v>0</v>
      </c>
      <c r="G24" s="366">
        <f t="shared" si="5"/>
        <v>0.19</v>
      </c>
    </row>
    <row r="25" spans="1:10" ht="18" customHeight="1" x14ac:dyDescent="0.2">
      <c r="A25" s="622"/>
      <c r="B25" s="359">
        <v>15</v>
      </c>
      <c r="C25" s="360">
        <v>16</v>
      </c>
      <c r="D25" s="144">
        <v>0.22</v>
      </c>
      <c r="E25" s="364">
        <f t="shared" si="3"/>
        <v>0.22</v>
      </c>
      <c r="F25" s="365">
        <f t="shared" si="4"/>
        <v>0</v>
      </c>
      <c r="G25" s="366">
        <f t="shared" si="5"/>
        <v>0.22</v>
      </c>
    </row>
    <row r="26" spans="1:10" ht="18" customHeight="1" x14ac:dyDescent="0.2">
      <c r="A26" s="622"/>
      <c r="B26" s="359">
        <v>16</v>
      </c>
      <c r="C26" s="360">
        <v>17</v>
      </c>
      <c r="D26" s="252">
        <v>0.25</v>
      </c>
      <c r="E26" s="364">
        <f t="shared" si="3"/>
        <v>0.25</v>
      </c>
      <c r="F26" s="365">
        <f t="shared" si="4"/>
        <v>0</v>
      </c>
      <c r="G26" s="366">
        <f t="shared" si="5"/>
        <v>0.25</v>
      </c>
    </row>
    <row r="27" spans="1:10" ht="16.5" customHeight="1" thickBot="1" x14ac:dyDescent="0.25">
      <c r="A27" s="373"/>
      <c r="B27" s="374">
        <v>17</v>
      </c>
      <c r="C27" s="375">
        <v>25</v>
      </c>
      <c r="D27" s="266">
        <v>0.3</v>
      </c>
      <c r="E27" s="396">
        <f t="shared" si="3"/>
        <v>0.3</v>
      </c>
      <c r="F27" s="397">
        <f t="shared" si="4"/>
        <v>0</v>
      </c>
      <c r="G27" s="398">
        <f t="shared" si="5"/>
        <v>0.3</v>
      </c>
      <c r="H27" s="100"/>
      <c r="I27" s="100"/>
      <c r="J27" s="100"/>
    </row>
    <row r="28" spans="1:10" ht="18" customHeight="1" x14ac:dyDescent="0.2">
      <c r="A28" s="621" t="s">
        <v>288</v>
      </c>
      <c r="B28" s="379"/>
      <c r="C28" s="380">
        <v>13</v>
      </c>
      <c r="D28" s="130">
        <v>0.2</v>
      </c>
      <c r="E28" s="361">
        <f t="shared" si="3"/>
        <v>0.2</v>
      </c>
      <c r="F28" s="362">
        <f t="shared" si="4"/>
        <v>0</v>
      </c>
      <c r="G28" s="381">
        <f t="shared" si="5"/>
        <v>0.2</v>
      </c>
    </row>
    <row r="29" spans="1:10" ht="18" customHeight="1" x14ac:dyDescent="0.2">
      <c r="A29" s="622"/>
      <c r="B29" s="359">
        <v>13</v>
      </c>
      <c r="C29" s="360">
        <v>14</v>
      </c>
      <c r="D29" s="144">
        <v>0.21</v>
      </c>
      <c r="E29" s="364">
        <f t="shared" si="3"/>
        <v>0.21</v>
      </c>
      <c r="F29" s="365">
        <f t="shared" si="4"/>
        <v>0</v>
      </c>
      <c r="G29" s="366">
        <f t="shared" si="5"/>
        <v>0.21</v>
      </c>
    </row>
    <row r="30" spans="1:10" ht="18" customHeight="1" x14ac:dyDescent="0.2">
      <c r="A30" s="622"/>
      <c r="B30" s="359">
        <v>14</v>
      </c>
      <c r="C30" s="360">
        <v>15</v>
      </c>
      <c r="D30" s="144">
        <v>0.24</v>
      </c>
      <c r="E30" s="364">
        <f t="shared" si="3"/>
        <v>0.24</v>
      </c>
      <c r="F30" s="365">
        <f t="shared" si="4"/>
        <v>0</v>
      </c>
      <c r="G30" s="366">
        <f t="shared" si="5"/>
        <v>0.24</v>
      </c>
    </row>
    <row r="31" spans="1:10" ht="18" customHeight="1" x14ac:dyDescent="0.2">
      <c r="A31" s="622"/>
      <c r="B31" s="359">
        <v>15</v>
      </c>
      <c r="C31" s="360">
        <v>25</v>
      </c>
      <c r="D31" s="252">
        <v>0.3</v>
      </c>
      <c r="E31" s="364">
        <f t="shared" si="3"/>
        <v>0.3</v>
      </c>
      <c r="F31" s="365">
        <f t="shared" si="4"/>
        <v>0</v>
      </c>
      <c r="G31" s="366">
        <f t="shared" si="5"/>
        <v>0.3</v>
      </c>
    </row>
    <row r="32" spans="1:10" ht="16.5" customHeight="1" thickBot="1" x14ac:dyDescent="0.25">
      <c r="A32" s="373"/>
      <c r="B32" s="374"/>
      <c r="C32" s="375"/>
      <c r="D32" s="266"/>
      <c r="E32" s="396"/>
      <c r="F32" s="397"/>
      <c r="G32" s="398"/>
      <c r="H32" s="100"/>
      <c r="I32" s="100"/>
      <c r="J32" s="100"/>
    </row>
    <row r="33" spans="1:10" ht="18" customHeight="1" x14ac:dyDescent="0.2">
      <c r="A33" s="621" t="s">
        <v>289</v>
      </c>
      <c r="B33" s="379"/>
      <c r="C33" s="380">
        <v>13</v>
      </c>
      <c r="D33" s="130">
        <v>0.2</v>
      </c>
      <c r="E33" s="361">
        <f t="shared" si="3"/>
        <v>0.2</v>
      </c>
      <c r="F33" s="362">
        <f>D33-E33</f>
        <v>0</v>
      </c>
      <c r="G33" s="381">
        <f>D33</f>
        <v>0.2</v>
      </c>
    </row>
    <row r="34" spans="1:10" ht="18" customHeight="1" x14ac:dyDescent="0.2">
      <c r="A34" s="622"/>
      <c r="B34" s="359">
        <v>13</v>
      </c>
      <c r="C34" s="360">
        <v>14</v>
      </c>
      <c r="D34" s="144">
        <v>0.22</v>
      </c>
      <c r="E34" s="364">
        <f t="shared" si="3"/>
        <v>0.22</v>
      </c>
      <c r="F34" s="365">
        <f>D34-E34</f>
        <v>0</v>
      </c>
      <c r="G34" s="366">
        <f>D34</f>
        <v>0.22</v>
      </c>
    </row>
    <row r="35" spans="1:10" ht="18" customHeight="1" x14ac:dyDescent="0.2">
      <c r="A35" s="622"/>
      <c r="B35" s="359">
        <v>14</v>
      </c>
      <c r="C35" s="360">
        <v>15</v>
      </c>
      <c r="D35" s="144">
        <v>0.25</v>
      </c>
      <c r="E35" s="364">
        <f t="shared" si="3"/>
        <v>0.25</v>
      </c>
      <c r="F35" s="365">
        <f>D35-E35</f>
        <v>0</v>
      </c>
      <c r="G35" s="366">
        <f>D35</f>
        <v>0.25</v>
      </c>
    </row>
    <row r="36" spans="1:10" ht="18" customHeight="1" x14ac:dyDescent="0.2">
      <c r="A36" s="622"/>
      <c r="B36" s="359">
        <v>15</v>
      </c>
      <c r="C36" s="360">
        <v>25</v>
      </c>
      <c r="D36" s="252">
        <v>0.3</v>
      </c>
      <c r="E36" s="364">
        <f t="shared" si="3"/>
        <v>0.3</v>
      </c>
      <c r="F36" s="365">
        <f>D36-E36</f>
        <v>0</v>
      </c>
      <c r="G36" s="366">
        <f>D36</f>
        <v>0.3</v>
      </c>
    </row>
    <row r="37" spans="1:10" ht="16.5" customHeight="1" thickBot="1" x14ac:dyDescent="0.25">
      <c r="A37" s="373"/>
      <c r="B37" s="374"/>
      <c r="C37" s="375"/>
      <c r="D37" s="266"/>
      <c r="E37" s="396"/>
      <c r="F37" s="397"/>
      <c r="G37" s="398"/>
      <c r="H37" s="100"/>
      <c r="I37" s="100"/>
      <c r="J37" s="100"/>
    </row>
    <row r="38" spans="1:10" ht="20.25" customHeight="1" x14ac:dyDescent="0.2">
      <c r="A38" s="621" t="s">
        <v>291</v>
      </c>
      <c r="B38" s="379"/>
      <c r="C38" s="380">
        <v>13</v>
      </c>
      <c r="D38" s="130">
        <v>0.2</v>
      </c>
      <c r="E38" s="361">
        <f>D38</f>
        <v>0.2</v>
      </c>
      <c r="F38" s="362">
        <f>D38-E38</f>
        <v>0</v>
      </c>
      <c r="G38" s="381">
        <f>D38</f>
        <v>0.2</v>
      </c>
    </row>
    <row r="39" spans="1:10" ht="20.25" customHeight="1" x14ac:dyDescent="0.2">
      <c r="A39" s="622"/>
      <c r="B39" s="359">
        <v>13</v>
      </c>
      <c r="C39" s="360">
        <v>14</v>
      </c>
      <c r="D39" s="144">
        <v>0.21</v>
      </c>
      <c r="E39" s="364">
        <f>D39</f>
        <v>0.21</v>
      </c>
      <c r="F39" s="365">
        <f>D39-E39</f>
        <v>0</v>
      </c>
      <c r="G39" s="366">
        <f>D39</f>
        <v>0.21</v>
      </c>
    </row>
    <row r="40" spans="1:10" ht="20.25" customHeight="1" x14ac:dyDescent="0.2">
      <c r="A40" s="622"/>
      <c r="B40" s="359">
        <v>14</v>
      </c>
      <c r="C40" s="360">
        <v>15</v>
      </c>
      <c r="D40" s="144">
        <v>0.24</v>
      </c>
      <c r="E40" s="364">
        <f>D40</f>
        <v>0.24</v>
      </c>
      <c r="F40" s="365">
        <f>D40-E40</f>
        <v>0</v>
      </c>
      <c r="G40" s="366">
        <f>D40</f>
        <v>0.24</v>
      </c>
    </row>
    <row r="41" spans="1:10" ht="20.25" customHeight="1" x14ac:dyDescent="0.2">
      <c r="A41" s="622"/>
      <c r="B41" s="359">
        <v>15</v>
      </c>
      <c r="C41" s="360">
        <v>25</v>
      </c>
      <c r="D41" s="252">
        <v>0.3</v>
      </c>
      <c r="E41" s="364">
        <f>D41</f>
        <v>0.3</v>
      </c>
      <c r="F41" s="365">
        <f>D41-E41</f>
        <v>0</v>
      </c>
      <c r="G41" s="366">
        <f>D41</f>
        <v>0.3</v>
      </c>
    </row>
    <row r="42" spans="1:10" ht="18" customHeight="1" thickBot="1" x14ac:dyDescent="0.25">
      <c r="A42" s="373"/>
      <c r="B42" s="374"/>
      <c r="C42" s="375"/>
      <c r="D42" s="266"/>
      <c r="E42" s="396"/>
      <c r="F42" s="397"/>
      <c r="G42" s="398"/>
      <c r="H42" s="100"/>
      <c r="I42" s="100"/>
      <c r="J42" s="100"/>
    </row>
    <row r="43" spans="1:10" ht="18" customHeight="1" x14ac:dyDescent="0.2">
      <c r="A43" s="409"/>
      <c r="B43" s="410"/>
      <c r="C43" s="411"/>
      <c r="D43" s="254"/>
      <c r="E43" s="254"/>
      <c r="F43" s="237"/>
      <c r="G43" s="412"/>
      <c r="H43" s="100"/>
      <c r="I43" s="100"/>
      <c r="J43" s="100"/>
    </row>
    <row r="44" spans="1:10" ht="21" customHeight="1" x14ac:dyDescent="0.2">
      <c r="A44" s="2" t="s">
        <v>225</v>
      </c>
      <c r="H44" s="100"/>
      <c r="I44" s="100"/>
      <c r="J44" s="100"/>
    </row>
    <row r="45" spans="1:10" ht="19.5" customHeight="1" x14ac:dyDescent="0.2">
      <c r="A45" s="638" t="s">
        <v>290</v>
      </c>
      <c r="B45" s="638"/>
      <c r="C45" s="638"/>
      <c r="D45" s="638"/>
      <c r="E45" s="638"/>
      <c r="F45" s="638"/>
      <c r="G45" s="638"/>
      <c r="H45" s="100"/>
      <c r="I45" s="100"/>
      <c r="J45" s="100"/>
    </row>
    <row r="46" spans="1:10" ht="19.5" customHeight="1" x14ac:dyDescent="0.2">
      <c r="A46" s="638"/>
      <c r="B46" s="638"/>
      <c r="C46" s="638"/>
      <c r="D46" s="638"/>
      <c r="E46" s="638"/>
      <c r="F46" s="638"/>
      <c r="G46" s="638"/>
      <c r="H46" s="100"/>
      <c r="I46" s="100"/>
      <c r="J46" s="100"/>
    </row>
    <row r="47" spans="1:10" ht="13.5" customHeight="1" x14ac:dyDescent="0.2">
      <c r="A47" s="638"/>
      <c r="B47" s="638"/>
      <c r="C47" s="638"/>
      <c r="D47" s="638"/>
      <c r="E47" s="638"/>
      <c r="F47" s="638"/>
      <c r="G47" s="638"/>
      <c r="H47" s="100"/>
      <c r="I47" s="100"/>
      <c r="J47" s="100"/>
    </row>
    <row r="53" ht="10.5" customHeight="1" x14ac:dyDescent="0.2"/>
  </sheetData>
  <mergeCells count="14">
    <mergeCell ref="A1:G2"/>
    <mergeCell ref="A4:A5"/>
    <mergeCell ref="B4:C5"/>
    <mergeCell ref="D4:D5"/>
    <mergeCell ref="E4:F4"/>
    <mergeCell ref="G4:G5"/>
    <mergeCell ref="A12:A16"/>
    <mergeCell ref="A28:A31"/>
    <mergeCell ref="A23:A26"/>
    <mergeCell ref="A18:A21"/>
    <mergeCell ref="A6:A10"/>
    <mergeCell ref="A45:G47"/>
    <mergeCell ref="A33:A36"/>
    <mergeCell ref="A38:A41"/>
  </mergeCells>
  <phoneticPr fontId="36"/>
  <pageMargins left="0.9055118110236221" right="0.19685039370078741" top="0.47244094488188981" bottom="0.31496062992125984" header="0.19685039370078741" footer="0.19685039370078741"/>
  <pageSetup paperSize="9" orientation="portrait"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K41"/>
  <sheetViews>
    <sheetView view="pageBreakPreview" zoomScale="85" zoomScaleNormal="85" zoomScaleSheetLayoutView="85" workbookViewId="0">
      <selection activeCell="H15" sqref="H15"/>
    </sheetView>
  </sheetViews>
  <sheetFormatPr defaultColWidth="9.09765625" defaultRowHeight="12" x14ac:dyDescent="0.2"/>
  <cols>
    <col min="1" max="1" width="14.296875" style="99" customWidth="1"/>
    <col min="2" max="2" width="14.296875" style="100" customWidth="1"/>
    <col min="3" max="4" width="14.296875" style="99" customWidth="1"/>
    <col min="5" max="5" width="17.09765625" style="101" customWidth="1"/>
    <col min="6" max="7" width="17.09765625" style="102" customWidth="1"/>
    <col min="8" max="8" width="10.09765625" style="103" customWidth="1"/>
    <col min="9" max="9" width="11.69921875" style="103" customWidth="1"/>
    <col min="10" max="10" width="11.69921875" style="102" customWidth="1"/>
    <col min="11" max="11" width="2.69921875" style="100" customWidth="1"/>
    <col min="12" max="12" width="2.69921875" style="100" bestFit="1" customWidth="1"/>
    <col min="13" max="13" width="5.69921875" style="100" customWidth="1"/>
    <col min="14" max="14" width="5.69921875" style="100" bestFit="1" customWidth="1"/>
    <col min="15" max="15" width="2.69921875" style="100" bestFit="1" customWidth="1"/>
    <col min="16" max="16" width="5.69921875" style="100" customWidth="1"/>
    <col min="17" max="16384" width="9.09765625" style="100"/>
  </cols>
  <sheetData>
    <row r="1" spans="1:11" ht="18.75" customHeight="1" x14ac:dyDescent="0.2">
      <c r="A1" s="636" t="s">
        <v>256</v>
      </c>
      <c r="B1" s="636"/>
      <c r="C1" s="636"/>
      <c r="D1" s="636"/>
      <c r="E1" s="636"/>
      <c r="F1" s="636"/>
      <c r="G1" s="636"/>
      <c r="H1" s="105"/>
      <c r="I1" s="354"/>
      <c r="J1" s="354"/>
      <c r="K1" s="106"/>
    </row>
    <row r="2" spans="1:11" ht="13.5" customHeight="1" x14ac:dyDescent="0.2">
      <c r="A2" s="636"/>
      <c r="B2" s="636"/>
      <c r="C2" s="636"/>
      <c r="D2" s="636"/>
      <c r="E2" s="636"/>
      <c r="F2" s="636"/>
      <c r="G2" s="636"/>
      <c r="H2" s="105"/>
      <c r="I2" s="354"/>
      <c r="J2" s="354"/>
      <c r="K2" s="106"/>
    </row>
    <row r="3" spans="1:11" ht="15" customHeight="1" thickBot="1" x14ac:dyDescent="0.25">
      <c r="A3" s="105"/>
      <c r="B3" s="105"/>
      <c r="C3" s="105"/>
      <c r="D3" s="105"/>
      <c r="E3" s="105"/>
      <c r="F3" s="105"/>
      <c r="G3" s="355" t="s">
        <v>265</v>
      </c>
      <c r="H3" s="105"/>
      <c r="I3" s="354"/>
      <c r="J3" s="354"/>
      <c r="K3" s="106"/>
    </row>
    <row r="4" spans="1:11" ht="18.75" customHeight="1" x14ac:dyDescent="0.2">
      <c r="A4" s="624" t="s">
        <v>230</v>
      </c>
      <c r="B4" s="626" t="s">
        <v>281</v>
      </c>
      <c r="C4" s="627"/>
      <c r="D4" s="630" t="s">
        <v>102</v>
      </c>
      <c r="E4" s="632" t="s">
        <v>274</v>
      </c>
      <c r="F4" s="633"/>
      <c r="G4" s="634" t="s">
        <v>44</v>
      </c>
      <c r="H4" s="356"/>
      <c r="I4" s="356"/>
      <c r="J4" s="356"/>
      <c r="K4" s="106"/>
    </row>
    <row r="5" spans="1:11" ht="18.75" customHeight="1" thickBot="1" x14ac:dyDescent="0.25">
      <c r="A5" s="625"/>
      <c r="B5" s="628"/>
      <c r="C5" s="629"/>
      <c r="D5" s="631"/>
      <c r="E5" s="357" t="s">
        <v>45</v>
      </c>
      <c r="F5" s="358" t="s">
        <v>234</v>
      </c>
      <c r="G5" s="635"/>
      <c r="H5" s="237"/>
      <c r="I5" s="324"/>
      <c r="J5" s="325"/>
      <c r="K5" s="106"/>
    </row>
    <row r="6" spans="1:11" ht="23.25" customHeight="1" x14ac:dyDescent="0.2">
      <c r="A6" s="621" t="s">
        <v>298</v>
      </c>
      <c r="B6" s="379"/>
      <c r="C6" s="380"/>
      <c r="D6" s="415"/>
      <c r="E6" s="416"/>
      <c r="F6" s="362"/>
      <c r="G6" s="413"/>
    </row>
    <row r="7" spans="1:11" ht="23.25" customHeight="1" x14ac:dyDescent="0.2">
      <c r="A7" s="622"/>
      <c r="B7" s="359"/>
      <c r="C7" s="360"/>
      <c r="D7" s="417"/>
      <c r="E7" s="418"/>
      <c r="F7" s="365"/>
      <c r="G7" s="414"/>
    </row>
    <row r="8" spans="1:11" ht="22.5" customHeight="1" x14ac:dyDescent="0.2">
      <c r="A8" s="622"/>
      <c r="B8" s="359"/>
      <c r="C8" s="360"/>
      <c r="D8" s="417"/>
      <c r="E8" s="418"/>
      <c r="F8" s="365"/>
      <c r="G8" s="414"/>
    </row>
    <row r="9" spans="1:11" ht="22.5" customHeight="1" x14ac:dyDescent="0.2">
      <c r="A9" s="622"/>
      <c r="B9" s="359"/>
      <c r="C9" s="360"/>
      <c r="D9" s="419"/>
      <c r="E9" s="418"/>
      <c r="F9" s="365"/>
      <c r="G9" s="414"/>
    </row>
    <row r="10" spans="1:11" ht="16" customHeight="1" thickBot="1" x14ac:dyDescent="0.25">
      <c r="A10" s="373"/>
      <c r="B10" s="374"/>
      <c r="C10" s="375"/>
      <c r="D10" s="266"/>
      <c r="E10" s="396"/>
      <c r="F10" s="397"/>
      <c r="G10" s="398"/>
      <c r="H10" s="100"/>
      <c r="I10" s="100"/>
      <c r="J10" s="100"/>
    </row>
    <row r="11" spans="1:11" ht="23.25" customHeight="1" x14ac:dyDescent="0.2">
      <c r="A11" s="621" t="s">
        <v>292</v>
      </c>
      <c r="B11" s="379"/>
      <c r="C11" s="380">
        <v>12</v>
      </c>
      <c r="D11" s="415">
        <v>0.2</v>
      </c>
      <c r="E11" s="416">
        <f>D11</f>
        <v>0.2</v>
      </c>
      <c r="F11" s="362">
        <f>D11-E11</f>
        <v>0</v>
      </c>
      <c r="G11" s="413">
        <f>D11</f>
        <v>0.2</v>
      </c>
    </row>
    <row r="12" spans="1:11" ht="23.25" customHeight="1" x14ac:dyDescent="0.2">
      <c r="A12" s="622"/>
      <c r="B12" s="359">
        <v>12</v>
      </c>
      <c r="C12" s="360">
        <v>13</v>
      </c>
      <c r="D12" s="417">
        <v>0.22</v>
      </c>
      <c r="E12" s="418">
        <f>D12</f>
        <v>0.22</v>
      </c>
      <c r="F12" s="365">
        <f>D12-E12</f>
        <v>0</v>
      </c>
      <c r="G12" s="414">
        <f>D12</f>
        <v>0.22</v>
      </c>
    </row>
    <row r="13" spans="1:11" ht="23.25" customHeight="1" x14ac:dyDescent="0.2">
      <c r="A13" s="622"/>
      <c r="B13" s="359">
        <v>13</v>
      </c>
      <c r="C13" s="360">
        <v>13</v>
      </c>
      <c r="D13" s="417">
        <v>0.25</v>
      </c>
      <c r="E13" s="418">
        <f>D13</f>
        <v>0.25</v>
      </c>
      <c r="F13" s="365">
        <f>D13-E13</f>
        <v>0</v>
      </c>
      <c r="G13" s="414">
        <f>D13</f>
        <v>0.25</v>
      </c>
    </row>
    <row r="14" spans="1:11" ht="23.25" customHeight="1" x14ac:dyDescent="0.2">
      <c r="A14" s="622"/>
      <c r="B14" s="359">
        <v>14</v>
      </c>
      <c r="C14" s="360">
        <v>25</v>
      </c>
      <c r="D14" s="419">
        <v>0.3</v>
      </c>
      <c r="E14" s="418">
        <f>D14</f>
        <v>0.3</v>
      </c>
      <c r="F14" s="365">
        <f>D14-E14</f>
        <v>0</v>
      </c>
      <c r="G14" s="414">
        <f>D14</f>
        <v>0.3</v>
      </c>
    </row>
    <row r="15" spans="1:11" ht="16" customHeight="1" thickBot="1" x14ac:dyDescent="0.25">
      <c r="A15" s="373"/>
      <c r="B15" s="374"/>
      <c r="C15" s="375"/>
      <c r="D15" s="266"/>
      <c r="E15" s="396"/>
      <c r="F15" s="397"/>
      <c r="G15" s="398"/>
      <c r="H15" s="100"/>
      <c r="I15" s="100"/>
      <c r="J15" s="100"/>
    </row>
    <row r="16" spans="1:11" ht="23.25" customHeight="1" x14ac:dyDescent="0.2">
      <c r="A16" s="621" t="s">
        <v>293</v>
      </c>
      <c r="B16" s="420"/>
      <c r="C16" s="421">
        <v>13</v>
      </c>
      <c r="D16" s="415">
        <v>0.2</v>
      </c>
      <c r="E16" s="416">
        <f>D16</f>
        <v>0.2</v>
      </c>
      <c r="F16" s="422">
        <f>D16-E16</f>
        <v>0</v>
      </c>
      <c r="G16" s="413">
        <f>D16</f>
        <v>0.2</v>
      </c>
      <c r="H16" s="100"/>
      <c r="I16" s="100"/>
      <c r="J16" s="100"/>
    </row>
    <row r="17" spans="1:10" ht="23.25" customHeight="1" x14ac:dyDescent="0.2">
      <c r="A17" s="622"/>
      <c r="B17" s="423">
        <v>13</v>
      </c>
      <c r="C17" s="424">
        <v>14</v>
      </c>
      <c r="D17" s="417">
        <v>0.22</v>
      </c>
      <c r="E17" s="418">
        <f>D17</f>
        <v>0.22</v>
      </c>
      <c r="F17" s="425">
        <f>D17-E17</f>
        <v>0</v>
      </c>
      <c r="G17" s="414">
        <f>D17</f>
        <v>0.22</v>
      </c>
      <c r="H17" s="100"/>
      <c r="I17" s="100"/>
      <c r="J17" s="100"/>
    </row>
    <row r="18" spans="1:10" ht="23.25" customHeight="1" x14ac:dyDescent="0.2">
      <c r="A18" s="622"/>
      <c r="B18" s="423">
        <v>14</v>
      </c>
      <c r="C18" s="424">
        <v>15</v>
      </c>
      <c r="D18" s="417">
        <v>0.25</v>
      </c>
      <c r="E18" s="418">
        <f>D18</f>
        <v>0.25</v>
      </c>
      <c r="F18" s="425">
        <f>D18-E18</f>
        <v>0</v>
      </c>
      <c r="G18" s="414">
        <f>D18</f>
        <v>0.25</v>
      </c>
      <c r="H18" s="100"/>
      <c r="I18" s="100"/>
      <c r="J18" s="100"/>
    </row>
    <row r="19" spans="1:10" ht="23.25" customHeight="1" x14ac:dyDescent="0.2">
      <c r="A19" s="622"/>
      <c r="B19" s="423">
        <v>15</v>
      </c>
      <c r="C19" s="424">
        <v>25</v>
      </c>
      <c r="D19" s="419">
        <v>0.3</v>
      </c>
      <c r="E19" s="418">
        <f>D19</f>
        <v>0.3</v>
      </c>
      <c r="F19" s="425">
        <f>D19-E19</f>
        <v>0</v>
      </c>
      <c r="G19" s="414">
        <f>D19</f>
        <v>0.3</v>
      </c>
      <c r="H19" s="100"/>
      <c r="I19" s="100"/>
      <c r="J19" s="100"/>
    </row>
    <row r="20" spans="1:10" ht="16" customHeight="1" thickBot="1" x14ac:dyDescent="0.25">
      <c r="A20" s="373"/>
      <c r="B20" s="374"/>
      <c r="C20" s="375"/>
      <c r="D20" s="266"/>
      <c r="E20" s="396"/>
      <c r="F20" s="397"/>
      <c r="G20" s="398"/>
      <c r="H20" s="100"/>
      <c r="I20" s="100"/>
      <c r="J20" s="100"/>
    </row>
    <row r="21" spans="1:10" ht="23.25" customHeight="1" x14ac:dyDescent="0.2">
      <c r="A21" s="621" t="s">
        <v>294</v>
      </c>
      <c r="B21" s="420"/>
      <c r="C21" s="421">
        <v>14</v>
      </c>
      <c r="D21" s="415">
        <v>0.2</v>
      </c>
      <c r="E21" s="416">
        <f>D21</f>
        <v>0.2</v>
      </c>
      <c r="F21" s="422">
        <f>D21-E21</f>
        <v>0</v>
      </c>
      <c r="G21" s="413">
        <f>D21</f>
        <v>0.2</v>
      </c>
      <c r="H21" s="100"/>
      <c r="I21" s="100"/>
      <c r="J21" s="100"/>
    </row>
    <row r="22" spans="1:10" ht="23.25" customHeight="1" x14ac:dyDescent="0.2">
      <c r="A22" s="622"/>
      <c r="B22" s="423">
        <v>14</v>
      </c>
      <c r="C22" s="424">
        <v>15</v>
      </c>
      <c r="D22" s="417">
        <v>0.21</v>
      </c>
      <c r="E22" s="418">
        <f>D22</f>
        <v>0.21</v>
      </c>
      <c r="F22" s="425">
        <f>D22-E22</f>
        <v>0</v>
      </c>
      <c r="G22" s="414">
        <f>D22</f>
        <v>0.21</v>
      </c>
      <c r="H22" s="100"/>
      <c r="I22" s="100"/>
      <c r="J22" s="100"/>
    </row>
    <row r="23" spans="1:10" ht="23.25" customHeight="1" x14ac:dyDescent="0.2">
      <c r="A23" s="622"/>
      <c r="B23" s="423">
        <v>15</v>
      </c>
      <c r="C23" s="424">
        <v>16</v>
      </c>
      <c r="D23" s="417">
        <v>0.24</v>
      </c>
      <c r="E23" s="418">
        <f>D23</f>
        <v>0.24</v>
      </c>
      <c r="F23" s="425">
        <f>D23-E23</f>
        <v>0</v>
      </c>
      <c r="G23" s="414">
        <f>D23</f>
        <v>0.24</v>
      </c>
      <c r="H23" s="100"/>
      <c r="I23" s="100"/>
      <c r="J23" s="100"/>
    </row>
    <row r="24" spans="1:10" ht="23.25" customHeight="1" x14ac:dyDescent="0.2">
      <c r="A24" s="622"/>
      <c r="B24" s="423">
        <v>16</v>
      </c>
      <c r="C24" s="424">
        <v>25</v>
      </c>
      <c r="D24" s="419">
        <v>0.3</v>
      </c>
      <c r="E24" s="418">
        <f>D24</f>
        <v>0.3</v>
      </c>
      <c r="F24" s="425">
        <f>D24-E24</f>
        <v>0</v>
      </c>
      <c r="G24" s="414">
        <f>D24</f>
        <v>0.3</v>
      </c>
      <c r="H24" s="100"/>
      <c r="I24" s="100"/>
      <c r="J24" s="100"/>
    </row>
    <row r="25" spans="1:10" ht="16" customHeight="1" thickBot="1" x14ac:dyDescent="0.25">
      <c r="A25" s="373"/>
      <c r="B25" s="374"/>
      <c r="C25" s="375"/>
      <c r="D25" s="266"/>
      <c r="E25" s="396"/>
      <c r="F25" s="397"/>
      <c r="G25" s="398"/>
    </row>
    <row r="26" spans="1:10" ht="23.25" customHeight="1" x14ac:dyDescent="0.2">
      <c r="A26" s="621" t="s">
        <v>295</v>
      </c>
      <c r="B26" s="420"/>
      <c r="C26" s="421">
        <v>13</v>
      </c>
      <c r="D26" s="415">
        <v>0.2</v>
      </c>
      <c r="E26" s="416">
        <f>D26</f>
        <v>0.2</v>
      </c>
      <c r="F26" s="422">
        <f>D26-E26</f>
        <v>0</v>
      </c>
      <c r="G26" s="413">
        <f>D26</f>
        <v>0.2</v>
      </c>
      <c r="H26" s="100"/>
      <c r="I26" s="100"/>
      <c r="J26" s="100"/>
    </row>
    <row r="27" spans="1:10" ht="23.25" customHeight="1" x14ac:dyDescent="0.2">
      <c r="A27" s="622"/>
      <c r="B27" s="423">
        <v>13</v>
      </c>
      <c r="C27" s="424">
        <v>14</v>
      </c>
      <c r="D27" s="417">
        <v>0.21</v>
      </c>
      <c r="E27" s="418">
        <f>D27</f>
        <v>0.21</v>
      </c>
      <c r="F27" s="425">
        <f>D27-E27</f>
        <v>0</v>
      </c>
      <c r="G27" s="414">
        <f>D27</f>
        <v>0.21</v>
      </c>
      <c r="H27" s="100"/>
      <c r="I27" s="100"/>
      <c r="J27" s="100"/>
    </row>
    <row r="28" spans="1:10" ht="23.25" customHeight="1" x14ac:dyDescent="0.2">
      <c r="A28" s="622"/>
      <c r="B28" s="423">
        <v>14</v>
      </c>
      <c r="C28" s="424">
        <v>15</v>
      </c>
      <c r="D28" s="417">
        <v>0.24</v>
      </c>
      <c r="E28" s="418">
        <f>D28</f>
        <v>0.24</v>
      </c>
      <c r="F28" s="425">
        <f>D28-E28</f>
        <v>0</v>
      </c>
      <c r="G28" s="414">
        <f>D28</f>
        <v>0.24</v>
      </c>
      <c r="H28" s="100"/>
      <c r="I28" s="100"/>
      <c r="J28" s="100"/>
    </row>
    <row r="29" spans="1:10" ht="23.25" customHeight="1" x14ac:dyDescent="0.2">
      <c r="A29" s="622"/>
      <c r="B29" s="423">
        <v>15</v>
      </c>
      <c r="C29" s="424">
        <v>25</v>
      </c>
      <c r="D29" s="419">
        <v>0.3</v>
      </c>
      <c r="E29" s="418">
        <f>D29</f>
        <v>0.3</v>
      </c>
      <c r="F29" s="425">
        <f>D29-E29</f>
        <v>0</v>
      </c>
      <c r="G29" s="414">
        <f>D29</f>
        <v>0.3</v>
      </c>
      <c r="H29" s="100"/>
      <c r="I29" s="100"/>
      <c r="J29" s="100"/>
    </row>
    <row r="30" spans="1:10" ht="16" customHeight="1" thickBot="1" x14ac:dyDescent="0.25">
      <c r="A30" s="373"/>
      <c r="B30" s="374"/>
      <c r="C30" s="375"/>
      <c r="D30" s="266"/>
      <c r="E30" s="396"/>
      <c r="F30" s="397"/>
      <c r="G30" s="398"/>
    </row>
    <row r="31" spans="1:10" ht="23.25" customHeight="1" x14ac:dyDescent="0.2">
      <c r="A31" s="621" t="s">
        <v>296</v>
      </c>
      <c r="B31" s="420"/>
      <c r="C31" s="421">
        <v>13</v>
      </c>
      <c r="D31" s="415">
        <v>0.2</v>
      </c>
      <c r="E31" s="416">
        <f>D31</f>
        <v>0.2</v>
      </c>
      <c r="F31" s="422">
        <f>D31-E31</f>
        <v>0</v>
      </c>
      <c r="G31" s="413">
        <f>D31</f>
        <v>0.2</v>
      </c>
    </row>
    <row r="32" spans="1:10" ht="23.25" customHeight="1" x14ac:dyDescent="0.2">
      <c r="A32" s="622"/>
      <c r="B32" s="423">
        <v>13</v>
      </c>
      <c r="C32" s="424">
        <v>14</v>
      </c>
      <c r="D32" s="417">
        <v>0.22</v>
      </c>
      <c r="E32" s="418">
        <f>D32</f>
        <v>0.22</v>
      </c>
      <c r="F32" s="425">
        <f>D32-E32</f>
        <v>0</v>
      </c>
      <c r="G32" s="414">
        <f>D32</f>
        <v>0.22</v>
      </c>
    </row>
    <row r="33" spans="1:7" ht="23.25" customHeight="1" x14ac:dyDescent="0.2">
      <c r="A33" s="622"/>
      <c r="B33" s="423">
        <v>14</v>
      </c>
      <c r="C33" s="424">
        <v>15</v>
      </c>
      <c r="D33" s="417">
        <v>0.24</v>
      </c>
      <c r="E33" s="418">
        <f>D33</f>
        <v>0.24</v>
      </c>
      <c r="F33" s="425">
        <f>D33-E33</f>
        <v>0</v>
      </c>
      <c r="G33" s="414">
        <f>D33</f>
        <v>0.24</v>
      </c>
    </row>
    <row r="34" spans="1:7" ht="23.25" customHeight="1" x14ac:dyDescent="0.2">
      <c r="A34" s="622"/>
      <c r="B34" s="423">
        <v>15</v>
      </c>
      <c r="C34" s="424">
        <v>25</v>
      </c>
      <c r="D34" s="419">
        <v>0.3</v>
      </c>
      <c r="E34" s="418">
        <f>D34</f>
        <v>0.3</v>
      </c>
      <c r="F34" s="425">
        <f>D34-E34</f>
        <v>0</v>
      </c>
      <c r="G34" s="414">
        <f>D34</f>
        <v>0.3</v>
      </c>
    </row>
    <row r="35" spans="1:7" ht="16" customHeight="1" thickBot="1" x14ac:dyDescent="0.25">
      <c r="A35" s="373"/>
      <c r="B35" s="374"/>
      <c r="C35" s="375"/>
      <c r="D35" s="266"/>
      <c r="E35" s="396"/>
      <c r="F35" s="397"/>
      <c r="G35" s="398"/>
    </row>
    <row r="36" spans="1:7" ht="14" x14ac:dyDescent="0.2">
      <c r="A36" s="409"/>
      <c r="B36" s="410"/>
      <c r="C36" s="411"/>
      <c r="D36" s="254"/>
      <c r="E36" s="254"/>
      <c r="F36" s="237"/>
      <c r="G36" s="426"/>
    </row>
    <row r="37" spans="1:7" x14ac:dyDescent="0.2">
      <c r="A37" s="2" t="s">
        <v>225</v>
      </c>
    </row>
    <row r="38" spans="1:7" ht="12" customHeight="1" x14ac:dyDescent="0.2">
      <c r="A38" s="638" t="s">
        <v>290</v>
      </c>
      <c r="B38" s="638"/>
      <c r="C38" s="638"/>
      <c r="D38" s="638"/>
      <c r="E38" s="638"/>
      <c r="F38" s="638"/>
      <c r="G38" s="638"/>
    </row>
    <row r="39" spans="1:7" ht="12" customHeight="1" x14ac:dyDescent="0.2">
      <c r="A39" s="638"/>
      <c r="B39" s="638"/>
      <c r="C39" s="638"/>
      <c r="D39" s="638"/>
      <c r="E39" s="638"/>
      <c r="F39" s="638"/>
      <c r="G39" s="638"/>
    </row>
    <row r="40" spans="1:7" ht="12" customHeight="1" x14ac:dyDescent="0.2">
      <c r="A40" s="638"/>
      <c r="B40" s="638"/>
      <c r="C40" s="638"/>
      <c r="D40" s="638"/>
      <c r="E40" s="638"/>
      <c r="F40" s="638"/>
      <c r="G40" s="638"/>
    </row>
    <row r="41" spans="1:7" ht="10.5" customHeight="1" x14ac:dyDescent="0.2"/>
  </sheetData>
  <mergeCells count="13">
    <mergeCell ref="A38:G40"/>
    <mergeCell ref="A6:A9"/>
    <mergeCell ref="A11:A14"/>
    <mergeCell ref="A16:A19"/>
    <mergeCell ref="A21:A24"/>
    <mergeCell ref="A26:A29"/>
    <mergeCell ref="A31:A34"/>
    <mergeCell ref="A1:G2"/>
    <mergeCell ref="A4:A5"/>
    <mergeCell ref="B4:C5"/>
    <mergeCell ref="D4:D5"/>
    <mergeCell ref="E4:F4"/>
    <mergeCell ref="G4:G5"/>
  </mergeCells>
  <phoneticPr fontId="36"/>
  <pageMargins left="0.70866141732283472" right="0.70866141732283472" top="0.74803149606299213" bottom="0.74803149606299213" header="0.31496062992125984" footer="0.31496062992125984"/>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K41"/>
  <sheetViews>
    <sheetView view="pageBreakPreview" topLeftCell="A3" zoomScale="85" zoomScaleNormal="85" zoomScaleSheetLayoutView="85" workbookViewId="0">
      <selection activeCell="A26" sqref="A26:G29"/>
    </sheetView>
  </sheetViews>
  <sheetFormatPr defaultColWidth="9.09765625" defaultRowHeight="12" x14ac:dyDescent="0.2"/>
  <cols>
    <col min="1" max="1" width="14.296875" style="99" customWidth="1"/>
    <col min="2" max="2" width="14.296875" style="100" customWidth="1"/>
    <col min="3" max="4" width="14.296875" style="99" customWidth="1"/>
    <col min="5" max="5" width="17.09765625" style="101" customWidth="1"/>
    <col min="6" max="7" width="17.09765625" style="102" customWidth="1"/>
    <col min="8" max="8" width="10.09765625" style="103" customWidth="1"/>
    <col min="9" max="9" width="11.69921875" style="103" customWidth="1"/>
    <col min="10" max="10" width="11.69921875" style="102" customWidth="1"/>
    <col min="11" max="11" width="2.69921875" style="100" customWidth="1"/>
    <col min="12" max="12" width="2.69921875" style="100" bestFit="1" customWidth="1"/>
    <col min="13" max="13" width="5.69921875" style="100" customWidth="1"/>
    <col min="14" max="14" width="5.69921875" style="100" bestFit="1" customWidth="1"/>
    <col min="15" max="15" width="2.69921875" style="100" bestFit="1" customWidth="1"/>
    <col min="16" max="16" width="5.69921875" style="100" customWidth="1"/>
    <col min="17" max="16384" width="9.09765625" style="100"/>
  </cols>
  <sheetData>
    <row r="1" spans="1:11" ht="18.75" customHeight="1" x14ac:dyDescent="0.2">
      <c r="A1" s="636" t="s">
        <v>256</v>
      </c>
      <c r="B1" s="636"/>
      <c r="C1" s="636"/>
      <c r="D1" s="636"/>
      <c r="E1" s="636"/>
      <c r="F1" s="636"/>
      <c r="G1" s="636"/>
      <c r="H1" s="105"/>
      <c r="I1" s="354"/>
      <c r="J1" s="354"/>
      <c r="K1" s="106"/>
    </row>
    <row r="2" spans="1:11" ht="13.5" customHeight="1" x14ac:dyDescent="0.2">
      <c r="A2" s="636"/>
      <c r="B2" s="636"/>
      <c r="C2" s="636"/>
      <c r="D2" s="636"/>
      <c r="E2" s="636"/>
      <c r="F2" s="636"/>
      <c r="G2" s="636"/>
      <c r="H2" s="105"/>
      <c r="I2" s="354"/>
      <c r="J2" s="354"/>
      <c r="K2" s="106"/>
    </row>
    <row r="3" spans="1:11" ht="15" customHeight="1" thickBot="1" x14ac:dyDescent="0.25">
      <c r="A3" s="105"/>
      <c r="B3" s="105"/>
      <c r="C3" s="105"/>
      <c r="D3" s="105"/>
      <c r="E3" s="105"/>
      <c r="F3" s="105"/>
      <c r="G3" s="355" t="s">
        <v>265</v>
      </c>
      <c r="H3" s="105"/>
      <c r="I3" s="354"/>
      <c r="J3" s="354"/>
      <c r="K3" s="106"/>
    </row>
    <row r="4" spans="1:11" ht="18.75" customHeight="1" x14ac:dyDescent="0.2">
      <c r="A4" s="624" t="s">
        <v>230</v>
      </c>
      <c r="B4" s="626" t="s">
        <v>281</v>
      </c>
      <c r="C4" s="627"/>
      <c r="D4" s="630" t="s">
        <v>102</v>
      </c>
      <c r="E4" s="632" t="s">
        <v>274</v>
      </c>
      <c r="F4" s="633"/>
      <c r="G4" s="634" t="s">
        <v>44</v>
      </c>
      <c r="H4" s="356"/>
      <c r="I4" s="356"/>
      <c r="J4" s="356"/>
      <c r="K4" s="106"/>
    </row>
    <row r="5" spans="1:11" ht="18.75" customHeight="1" thickBot="1" x14ac:dyDescent="0.25">
      <c r="A5" s="625"/>
      <c r="B5" s="628"/>
      <c r="C5" s="629"/>
      <c r="D5" s="631"/>
      <c r="E5" s="357" t="s">
        <v>45</v>
      </c>
      <c r="F5" s="358" t="s">
        <v>234</v>
      </c>
      <c r="G5" s="635"/>
      <c r="H5" s="237"/>
      <c r="I5" s="324"/>
      <c r="J5" s="325"/>
      <c r="K5" s="106"/>
    </row>
    <row r="6" spans="1:11" ht="23.25" customHeight="1" x14ac:dyDescent="0.2">
      <c r="A6" s="621" t="s">
        <v>297</v>
      </c>
      <c r="B6" s="420"/>
      <c r="C6" s="421">
        <v>14</v>
      </c>
      <c r="D6" s="415">
        <v>0.2</v>
      </c>
      <c r="E6" s="416">
        <f>D6</f>
        <v>0.2</v>
      </c>
      <c r="F6" s="422">
        <f>D6-E6</f>
        <v>0</v>
      </c>
      <c r="G6" s="413">
        <f>D6</f>
        <v>0.2</v>
      </c>
    </row>
    <row r="7" spans="1:11" ht="23.25" customHeight="1" x14ac:dyDescent="0.2">
      <c r="A7" s="622"/>
      <c r="B7" s="423">
        <v>14</v>
      </c>
      <c r="C7" s="424">
        <v>15</v>
      </c>
      <c r="D7" s="417">
        <v>0.22</v>
      </c>
      <c r="E7" s="418">
        <f>D7</f>
        <v>0.22</v>
      </c>
      <c r="F7" s="425">
        <f>D7-E7</f>
        <v>0</v>
      </c>
      <c r="G7" s="414">
        <f>D7</f>
        <v>0.22</v>
      </c>
    </row>
    <row r="8" spans="1:11" ht="22.5" customHeight="1" x14ac:dyDescent="0.2">
      <c r="A8" s="622"/>
      <c r="B8" s="423">
        <v>15</v>
      </c>
      <c r="C8" s="424">
        <v>16</v>
      </c>
      <c r="D8" s="417">
        <v>0.25</v>
      </c>
      <c r="E8" s="418">
        <f>D8</f>
        <v>0.25</v>
      </c>
      <c r="F8" s="425">
        <f>D8-E8</f>
        <v>0</v>
      </c>
      <c r="G8" s="414">
        <f>D8</f>
        <v>0.25</v>
      </c>
    </row>
    <row r="9" spans="1:11" ht="22.5" customHeight="1" x14ac:dyDescent="0.2">
      <c r="A9" s="622"/>
      <c r="B9" s="423">
        <v>16</v>
      </c>
      <c r="C9" s="424">
        <v>25</v>
      </c>
      <c r="D9" s="419">
        <v>0.3</v>
      </c>
      <c r="E9" s="418">
        <f>D9</f>
        <v>0.3</v>
      </c>
      <c r="F9" s="425">
        <f>D9-E9</f>
        <v>0</v>
      </c>
      <c r="G9" s="414">
        <f>D9</f>
        <v>0.3</v>
      </c>
    </row>
    <row r="10" spans="1:11" ht="16" customHeight="1" thickBot="1" x14ac:dyDescent="0.25">
      <c r="A10" s="373"/>
      <c r="B10" s="374"/>
      <c r="C10" s="427"/>
      <c r="D10" s="429"/>
      <c r="E10" s="428"/>
      <c r="F10" s="377"/>
      <c r="G10" s="389"/>
      <c r="H10" s="100"/>
      <c r="I10" s="100"/>
      <c r="J10" s="100"/>
    </row>
    <row r="11" spans="1:11" ht="23.25" customHeight="1" x14ac:dyDescent="0.2">
      <c r="A11" s="621" t="s">
        <v>299</v>
      </c>
      <c r="B11" s="420"/>
      <c r="C11" s="421">
        <v>13</v>
      </c>
      <c r="D11" s="415">
        <v>0.25</v>
      </c>
      <c r="E11" s="416">
        <f>D11</f>
        <v>0.25</v>
      </c>
      <c r="F11" s="422">
        <f>D11-E11</f>
        <v>0</v>
      </c>
      <c r="G11" s="413">
        <f>D11</f>
        <v>0.25</v>
      </c>
    </row>
    <row r="12" spans="1:11" ht="23.25" customHeight="1" x14ac:dyDescent="0.2">
      <c r="A12" s="622"/>
      <c r="B12" s="423">
        <v>13</v>
      </c>
      <c r="C12" s="424">
        <v>16</v>
      </c>
      <c r="D12" s="417">
        <v>0.35</v>
      </c>
      <c r="E12" s="418">
        <f>D12</f>
        <v>0.35</v>
      </c>
      <c r="F12" s="425">
        <f>D12-E12</f>
        <v>0</v>
      </c>
      <c r="G12" s="414">
        <f>D12</f>
        <v>0.35</v>
      </c>
    </row>
    <row r="13" spans="1:11" ht="23.25" customHeight="1" x14ac:dyDescent="0.2">
      <c r="A13" s="622"/>
      <c r="B13" s="423">
        <v>16</v>
      </c>
      <c r="C13" s="424">
        <v>25</v>
      </c>
      <c r="D13" s="417">
        <v>0.4</v>
      </c>
      <c r="E13" s="418">
        <f>D13</f>
        <v>0.4</v>
      </c>
      <c r="F13" s="425">
        <f>D13-E13</f>
        <v>0</v>
      </c>
      <c r="G13" s="414">
        <f>D13</f>
        <v>0.4</v>
      </c>
    </row>
    <row r="14" spans="1:11" ht="23.25" customHeight="1" x14ac:dyDescent="0.2">
      <c r="A14" s="622"/>
      <c r="B14" s="423"/>
      <c r="C14" s="424"/>
      <c r="D14" s="419"/>
      <c r="E14" s="418"/>
      <c r="F14" s="425"/>
      <c r="G14" s="414"/>
    </row>
    <row r="15" spans="1:11" ht="16" customHeight="1" thickBot="1" x14ac:dyDescent="0.25">
      <c r="A15" s="373"/>
      <c r="B15" s="374"/>
      <c r="C15" s="375"/>
      <c r="D15" s="266"/>
      <c r="E15" s="396"/>
      <c r="F15" s="397"/>
      <c r="G15" s="398"/>
      <c r="H15" s="100"/>
      <c r="I15" s="100"/>
      <c r="J15" s="100"/>
    </row>
    <row r="16" spans="1:11" ht="23.25" customHeight="1" x14ac:dyDescent="0.2">
      <c r="A16" s="639" t="s">
        <v>301</v>
      </c>
      <c r="B16" s="420"/>
      <c r="C16" s="421">
        <v>13</v>
      </c>
      <c r="D16" s="415">
        <v>0.25</v>
      </c>
      <c r="E16" s="416">
        <f>D16</f>
        <v>0.25</v>
      </c>
      <c r="F16" s="422">
        <f>D16-E16</f>
        <v>0</v>
      </c>
      <c r="G16" s="413">
        <f>D16</f>
        <v>0.25</v>
      </c>
      <c r="H16" s="100"/>
      <c r="I16" s="100"/>
      <c r="J16" s="100"/>
    </row>
    <row r="17" spans="1:10" ht="23.25" customHeight="1" x14ac:dyDescent="0.2">
      <c r="A17" s="640"/>
      <c r="B17" s="423">
        <v>13</v>
      </c>
      <c r="C17" s="424">
        <v>16</v>
      </c>
      <c r="D17" s="417">
        <v>0.35</v>
      </c>
      <c r="E17" s="418">
        <f>D17</f>
        <v>0.35</v>
      </c>
      <c r="F17" s="425">
        <f>D17-E17</f>
        <v>0</v>
      </c>
      <c r="G17" s="414">
        <f>D17</f>
        <v>0.35</v>
      </c>
      <c r="H17" s="100"/>
      <c r="I17" s="100"/>
      <c r="J17" s="100"/>
    </row>
    <row r="18" spans="1:10" ht="23.25" customHeight="1" x14ac:dyDescent="0.2">
      <c r="A18" s="640"/>
      <c r="B18" s="423">
        <v>16</v>
      </c>
      <c r="C18" s="424">
        <v>25</v>
      </c>
      <c r="D18" s="417">
        <v>0.4</v>
      </c>
      <c r="E18" s="418">
        <f>D18</f>
        <v>0.4</v>
      </c>
      <c r="F18" s="425">
        <f>D18-E18</f>
        <v>0</v>
      </c>
      <c r="G18" s="414">
        <f>D18</f>
        <v>0.4</v>
      </c>
      <c r="H18" s="100"/>
      <c r="I18" s="100"/>
      <c r="J18" s="100"/>
    </row>
    <row r="19" spans="1:10" ht="23.25" customHeight="1" x14ac:dyDescent="0.2">
      <c r="A19" s="640"/>
      <c r="B19" s="423"/>
      <c r="C19" s="424"/>
      <c r="D19" s="419"/>
      <c r="E19" s="418"/>
      <c r="F19" s="425"/>
      <c r="G19" s="414"/>
      <c r="H19" s="100"/>
      <c r="I19" s="100"/>
      <c r="J19" s="100"/>
    </row>
    <row r="20" spans="1:10" ht="16" customHeight="1" thickBot="1" x14ac:dyDescent="0.25">
      <c r="A20" s="373"/>
      <c r="B20" s="374"/>
      <c r="C20" s="375"/>
      <c r="D20" s="266"/>
      <c r="E20" s="396"/>
      <c r="F20" s="397"/>
      <c r="G20" s="398"/>
      <c r="H20" s="100"/>
      <c r="I20" s="100"/>
      <c r="J20" s="100"/>
    </row>
    <row r="21" spans="1:10" ht="23.25" customHeight="1" x14ac:dyDescent="0.2">
      <c r="A21" s="639" t="s">
        <v>300</v>
      </c>
      <c r="B21" s="420"/>
      <c r="C21" s="421">
        <v>12</v>
      </c>
      <c r="D21" s="415">
        <v>0.25</v>
      </c>
      <c r="E21" s="416">
        <f>D21</f>
        <v>0.25</v>
      </c>
      <c r="F21" s="422">
        <f>D21-E21</f>
        <v>0</v>
      </c>
      <c r="G21" s="413">
        <f>D21</f>
        <v>0.25</v>
      </c>
      <c r="H21" s="100"/>
      <c r="I21" s="100"/>
      <c r="J21" s="100"/>
    </row>
    <row r="22" spans="1:10" ht="23.25" customHeight="1" x14ac:dyDescent="0.2">
      <c r="A22" s="640"/>
      <c r="B22" s="423">
        <v>12</v>
      </c>
      <c r="C22" s="424">
        <v>15</v>
      </c>
      <c r="D22" s="417">
        <v>0.35</v>
      </c>
      <c r="E22" s="418">
        <f>D22</f>
        <v>0.35</v>
      </c>
      <c r="F22" s="425">
        <f>D22-E22</f>
        <v>0</v>
      </c>
      <c r="G22" s="414">
        <f>D22</f>
        <v>0.35</v>
      </c>
      <c r="H22" s="100"/>
      <c r="I22" s="100"/>
      <c r="J22" s="100"/>
    </row>
    <row r="23" spans="1:10" ht="23.25" customHeight="1" x14ac:dyDescent="0.2">
      <c r="A23" s="640"/>
      <c r="B23" s="423">
        <v>15</v>
      </c>
      <c r="C23" s="424">
        <v>25</v>
      </c>
      <c r="D23" s="417">
        <v>0.4</v>
      </c>
      <c r="E23" s="418">
        <f>D23</f>
        <v>0.4</v>
      </c>
      <c r="F23" s="425">
        <f>D23-E23</f>
        <v>0</v>
      </c>
      <c r="G23" s="414">
        <f>D23</f>
        <v>0.4</v>
      </c>
      <c r="H23" s="100"/>
      <c r="I23" s="100"/>
      <c r="J23" s="100"/>
    </row>
    <row r="24" spans="1:10" ht="23.25" customHeight="1" x14ac:dyDescent="0.2">
      <c r="A24" s="640"/>
      <c r="B24" s="423"/>
      <c r="C24" s="424"/>
      <c r="D24" s="419"/>
      <c r="E24" s="418"/>
      <c r="F24" s="425"/>
      <c r="G24" s="414"/>
      <c r="H24" s="100"/>
      <c r="I24" s="100"/>
      <c r="J24" s="100"/>
    </row>
    <row r="25" spans="1:10" ht="16" customHeight="1" thickBot="1" x14ac:dyDescent="0.25">
      <c r="A25" s="373"/>
      <c r="B25" s="374"/>
      <c r="C25" s="375"/>
      <c r="D25" s="266"/>
      <c r="E25" s="396"/>
      <c r="F25" s="397"/>
      <c r="G25" s="398"/>
    </row>
    <row r="26" spans="1:10" ht="23.25" customHeight="1" x14ac:dyDescent="0.2">
      <c r="A26" s="639" t="s">
        <v>302</v>
      </c>
      <c r="B26" s="420"/>
      <c r="C26" s="421">
        <v>13</v>
      </c>
      <c r="D26" s="415">
        <v>0.25</v>
      </c>
      <c r="E26" s="416">
        <f>D26</f>
        <v>0.25</v>
      </c>
      <c r="F26" s="422">
        <f>D26-E26</f>
        <v>0</v>
      </c>
      <c r="G26" s="413">
        <f>D26</f>
        <v>0.25</v>
      </c>
      <c r="H26" s="100"/>
      <c r="I26" s="100"/>
      <c r="J26" s="100"/>
    </row>
    <row r="27" spans="1:10" ht="23.25" customHeight="1" x14ac:dyDescent="0.2">
      <c r="A27" s="640"/>
      <c r="B27" s="423">
        <v>13</v>
      </c>
      <c r="C27" s="424">
        <v>16</v>
      </c>
      <c r="D27" s="417">
        <v>0.35</v>
      </c>
      <c r="E27" s="418">
        <f>D27</f>
        <v>0.35</v>
      </c>
      <c r="F27" s="425">
        <f>D27-E27</f>
        <v>0</v>
      </c>
      <c r="G27" s="414">
        <f>D27</f>
        <v>0.35</v>
      </c>
      <c r="H27" s="100"/>
      <c r="I27" s="100"/>
      <c r="J27" s="100"/>
    </row>
    <row r="28" spans="1:10" ht="23.25" customHeight="1" x14ac:dyDescent="0.2">
      <c r="A28" s="640"/>
      <c r="B28" s="423">
        <v>16</v>
      </c>
      <c r="C28" s="424">
        <v>25</v>
      </c>
      <c r="D28" s="417">
        <v>0.4</v>
      </c>
      <c r="E28" s="418">
        <f>D28</f>
        <v>0.4</v>
      </c>
      <c r="F28" s="425">
        <f>D28-E28</f>
        <v>0</v>
      </c>
      <c r="G28" s="414">
        <f>D28</f>
        <v>0.4</v>
      </c>
      <c r="H28" s="100"/>
      <c r="I28" s="100"/>
      <c r="J28" s="100"/>
    </row>
    <row r="29" spans="1:10" ht="23.25" customHeight="1" x14ac:dyDescent="0.2">
      <c r="A29" s="640"/>
      <c r="B29" s="423"/>
      <c r="C29" s="424"/>
      <c r="D29" s="419"/>
      <c r="E29" s="418"/>
      <c r="F29" s="425"/>
      <c r="G29" s="414"/>
      <c r="H29" s="100"/>
      <c r="I29" s="100"/>
      <c r="J29" s="100"/>
    </row>
    <row r="30" spans="1:10" ht="16" customHeight="1" thickBot="1" x14ac:dyDescent="0.25">
      <c r="A30" s="373"/>
      <c r="B30" s="374"/>
      <c r="C30" s="375"/>
      <c r="D30" s="266"/>
      <c r="E30" s="396"/>
      <c r="F30" s="397"/>
      <c r="G30" s="398"/>
    </row>
    <row r="31" spans="1:10" ht="23.25" customHeight="1" x14ac:dyDescent="0.2">
      <c r="A31" s="639" t="s">
        <v>303</v>
      </c>
      <c r="B31" s="420"/>
      <c r="C31" s="421">
        <v>13</v>
      </c>
      <c r="D31" s="415">
        <v>0.2</v>
      </c>
      <c r="E31" s="416">
        <f>D31</f>
        <v>0.2</v>
      </c>
      <c r="F31" s="422">
        <f>D31-E31</f>
        <v>0</v>
      </c>
      <c r="G31" s="413">
        <f>D31</f>
        <v>0.2</v>
      </c>
    </row>
    <row r="32" spans="1:10" ht="23.25" customHeight="1" x14ac:dyDescent="0.2">
      <c r="A32" s="640"/>
      <c r="B32" s="423">
        <v>13</v>
      </c>
      <c r="C32" s="424">
        <v>14</v>
      </c>
      <c r="D32" s="417">
        <v>0.22</v>
      </c>
      <c r="E32" s="418">
        <f>D32</f>
        <v>0.22</v>
      </c>
      <c r="F32" s="425">
        <f>D32-E32</f>
        <v>0</v>
      </c>
      <c r="G32" s="414">
        <f>D32</f>
        <v>0.22</v>
      </c>
    </row>
    <row r="33" spans="1:7" ht="23.25" customHeight="1" x14ac:dyDescent="0.2">
      <c r="A33" s="640"/>
      <c r="B33" s="423">
        <v>14</v>
      </c>
      <c r="C33" s="424">
        <v>25</v>
      </c>
      <c r="D33" s="417">
        <v>0.3</v>
      </c>
      <c r="E33" s="418">
        <f>D33</f>
        <v>0.3</v>
      </c>
      <c r="F33" s="425">
        <f>D33-E33</f>
        <v>0</v>
      </c>
      <c r="G33" s="414">
        <f>D33</f>
        <v>0.3</v>
      </c>
    </row>
    <row r="34" spans="1:7" ht="23.25" customHeight="1" x14ac:dyDescent="0.2">
      <c r="A34" s="640"/>
      <c r="B34" s="423"/>
      <c r="C34" s="424"/>
      <c r="D34" s="419"/>
      <c r="E34" s="418"/>
      <c r="F34" s="425"/>
      <c r="G34" s="414"/>
    </row>
    <row r="35" spans="1:7" ht="16" customHeight="1" thickBot="1" x14ac:dyDescent="0.25">
      <c r="A35" s="373"/>
      <c r="B35" s="374"/>
      <c r="C35" s="427"/>
      <c r="D35" s="429"/>
      <c r="E35" s="428"/>
      <c r="F35" s="377"/>
      <c r="G35" s="389"/>
    </row>
    <row r="36" spans="1:7" ht="14" x14ac:dyDescent="0.2">
      <c r="A36" s="409"/>
      <c r="B36" s="410"/>
      <c r="C36" s="411"/>
      <c r="D36" s="254"/>
      <c r="E36" s="254"/>
      <c r="F36" s="237"/>
      <c r="G36" s="426"/>
    </row>
    <row r="37" spans="1:7" x14ac:dyDescent="0.2">
      <c r="A37" s="2" t="s">
        <v>225</v>
      </c>
    </row>
    <row r="38" spans="1:7" ht="12" customHeight="1" x14ac:dyDescent="0.2">
      <c r="A38" s="638" t="s">
        <v>290</v>
      </c>
      <c r="B38" s="638"/>
      <c r="C38" s="638"/>
      <c r="D38" s="638"/>
      <c r="E38" s="638"/>
      <c r="F38" s="638"/>
      <c r="G38" s="638"/>
    </row>
    <row r="39" spans="1:7" ht="12" customHeight="1" x14ac:dyDescent="0.2">
      <c r="A39" s="638"/>
      <c r="B39" s="638"/>
      <c r="C39" s="638"/>
      <c r="D39" s="638"/>
      <c r="E39" s="638"/>
      <c r="F39" s="638"/>
      <c r="G39" s="638"/>
    </row>
    <row r="40" spans="1:7" ht="12" customHeight="1" x14ac:dyDescent="0.2">
      <c r="A40" s="638"/>
      <c r="B40" s="638"/>
      <c r="C40" s="638"/>
      <c r="D40" s="638"/>
      <c r="E40" s="638"/>
      <c r="F40" s="638"/>
      <c r="G40" s="638"/>
    </row>
    <row r="41" spans="1:7" ht="10.5" customHeight="1" x14ac:dyDescent="0.2"/>
  </sheetData>
  <mergeCells count="13">
    <mergeCell ref="A38:G40"/>
    <mergeCell ref="A6:A9"/>
    <mergeCell ref="A11:A14"/>
    <mergeCell ref="A16:A19"/>
    <mergeCell ref="A21:A24"/>
    <mergeCell ref="A26:A29"/>
    <mergeCell ref="A31:A34"/>
    <mergeCell ref="A1:G2"/>
    <mergeCell ref="A4:A5"/>
    <mergeCell ref="B4:C5"/>
    <mergeCell ref="D4:D5"/>
    <mergeCell ref="E4:F4"/>
    <mergeCell ref="G4:G5"/>
  </mergeCells>
  <phoneticPr fontId="36"/>
  <pageMargins left="0.70866141732283472" right="0.70866141732283472" top="0.74803149606299213" bottom="0.74803149606299213" header="0.31496062992125984" footer="0.31496062992125984"/>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P41"/>
  <sheetViews>
    <sheetView view="pageBreakPreview" topLeftCell="A12" zoomScale="85" zoomScaleNormal="85" zoomScaleSheetLayoutView="85" workbookViewId="0">
      <selection activeCell="I40" sqref="I40"/>
    </sheetView>
  </sheetViews>
  <sheetFormatPr defaultColWidth="9.09765625" defaultRowHeight="12" x14ac:dyDescent="0.2"/>
  <cols>
    <col min="1" max="1" width="14.296875" style="99" customWidth="1"/>
    <col min="2" max="2" width="14.296875" style="100" customWidth="1"/>
    <col min="3" max="4" width="14.296875" style="99" customWidth="1"/>
    <col min="5" max="5" width="17.09765625" style="101" customWidth="1"/>
    <col min="6" max="7" width="17.09765625" style="102" customWidth="1"/>
    <col min="8" max="8" width="10.09765625" style="103" customWidth="1"/>
    <col min="9" max="9" width="11.69921875" style="103" customWidth="1"/>
    <col min="10" max="10" width="11.69921875" style="102" customWidth="1"/>
    <col min="11" max="11" width="2.69921875" style="100" customWidth="1"/>
    <col min="12" max="12" width="2.69921875" style="100" bestFit="1" customWidth="1"/>
    <col min="13" max="13" width="5.69921875" style="100" customWidth="1"/>
    <col min="14" max="14" width="5.69921875" style="100" bestFit="1" customWidth="1"/>
    <col min="15" max="15" width="2.69921875" style="100" bestFit="1" customWidth="1"/>
    <col min="16" max="16" width="5.69921875" style="100" customWidth="1"/>
    <col min="17" max="16384" width="9.09765625" style="100"/>
  </cols>
  <sheetData>
    <row r="1" spans="1:11" ht="18.75" customHeight="1" x14ac:dyDescent="0.2">
      <c r="A1" s="636" t="s">
        <v>256</v>
      </c>
      <c r="B1" s="636"/>
      <c r="C1" s="636"/>
      <c r="D1" s="636"/>
      <c r="E1" s="636"/>
      <c r="F1" s="636"/>
      <c r="G1" s="636"/>
      <c r="H1" s="105"/>
      <c r="I1" s="354"/>
      <c r="J1" s="354"/>
      <c r="K1" s="106"/>
    </row>
    <row r="2" spans="1:11" ht="13.5" customHeight="1" x14ac:dyDescent="0.2">
      <c r="A2" s="636"/>
      <c r="B2" s="636"/>
      <c r="C2" s="636"/>
      <c r="D2" s="636"/>
      <c r="E2" s="636"/>
      <c r="F2" s="636"/>
      <c r="G2" s="636"/>
      <c r="H2" s="105"/>
      <c r="I2" s="354"/>
      <c r="J2" s="354"/>
      <c r="K2" s="106"/>
    </row>
    <row r="3" spans="1:11" ht="15" customHeight="1" thickBot="1" x14ac:dyDescent="0.25">
      <c r="A3" s="105"/>
      <c r="B3" s="105"/>
      <c r="C3" s="105"/>
      <c r="D3" s="105"/>
      <c r="E3" s="105"/>
      <c r="F3" s="105"/>
      <c r="G3" s="355" t="s">
        <v>265</v>
      </c>
      <c r="H3" s="105"/>
      <c r="I3" s="354"/>
      <c r="J3" s="354"/>
      <c r="K3" s="106"/>
    </row>
    <row r="4" spans="1:11" ht="18.75" customHeight="1" x14ac:dyDescent="0.2">
      <c r="A4" s="624" t="s">
        <v>230</v>
      </c>
      <c r="B4" s="626" t="s">
        <v>281</v>
      </c>
      <c r="C4" s="627"/>
      <c r="D4" s="630" t="s">
        <v>102</v>
      </c>
      <c r="E4" s="632" t="s">
        <v>274</v>
      </c>
      <c r="F4" s="633"/>
      <c r="G4" s="634" t="s">
        <v>44</v>
      </c>
      <c r="H4" s="356"/>
      <c r="I4" s="356"/>
      <c r="J4" s="356"/>
      <c r="K4" s="106"/>
    </row>
    <row r="5" spans="1:11" ht="18.75" customHeight="1" thickBot="1" x14ac:dyDescent="0.25">
      <c r="A5" s="625"/>
      <c r="B5" s="628"/>
      <c r="C5" s="629"/>
      <c r="D5" s="631"/>
      <c r="E5" s="357" t="s">
        <v>45</v>
      </c>
      <c r="F5" s="358" t="s">
        <v>234</v>
      </c>
      <c r="G5" s="635"/>
      <c r="H5" s="237"/>
      <c r="I5" s="324"/>
      <c r="J5" s="325"/>
      <c r="K5" s="106"/>
    </row>
    <row r="6" spans="1:11" ht="23.25" customHeight="1" x14ac:dyDescent="0.2">
      <c r="A6" s="639" t="s">
        <v>303</v>
      </c>
      <c r="B6" s="420"/>
      <c r="C6" s="421">
        <v>13</v>
      </c>
      <c r="D6" s="415">
        <v>0.2</v>
      </c>
      <c r="E6" s="416">
        <f>D6</f>
        <v>0.2</v>
      </c>
      <c r="F6" s="422">
        <f>D6-E6</f>
        <v>0</v>
      </c>
      <c r="G6" s="413">
        <f>D6</f>
        <v>0.2</v>
      </c>
    </row>
    <row r="7" spans="1:11" ht="23.25" customHeight="1" x14ac:dyDescent="0.2">
      <c r="A7" s="640"/>
      <c r="B7" s="423">
        <v>13</v>
      </c>
      <c r="C7" s="424">
        <v>14</v>
      </c>
      <c r="D7" s="417">
        <v>0.22</v>
      </c>
      <c r="E7" s="418">
        <f>D7</f>
        <v>0.22</v>
      </c>
      <c r="F7" s="425">
        <f>D7-E7</f>
        <v>0</v>
      </c>
      <c r="G7" s="414">
        <f>D7</f>
        <v>0.22</v>
      </c>
    </row>
    <row r="8" spans="1:11" ht="22.5" customHeight="1" x14ac:dyDescent="0.2">
      <c r="A8" s="640"/>
      <c r="B8" s="423">
        <v>14</v>
      </c>
      <c r="C8" s="424">
        <v>25</v>
      </c>
      <c r="D8" s="417">
        <v>0.3</v>
      </c>
      <c r="E8" s="418">
        <f>D8</f>
        <v>0.3</v>
      </c>
      <c r="F8" s="425">
        <f>D8-E8</f>
        <v>0</v>
      </c>
      <c r="G8" s="414">
        <f>D8</f>
        <v>0.3</v>
      </c>
    </row>
    <row r="9" spans="1:11" ht="16" customHeight="1" thickBot="1" x14ac:dyDescent="0.25">
      <c r="A9" s="373"/>
      <c r="B9" s="374"/>
      <c r="C9" s="427"/>
      <c r="D9" s="429"/>
      <c r="E9" s="428"/>
      <c r="F9" s="377"/>
      <c r="G9" s="389"/>
      <c r="H9" s="100"/>
      <c r="I9" s="100"/>
      <c r="J9" s="100"/>
    </row>
    <row r="10" spans="1:11" ht="23.25" customHeight="1" x14ac:dyDescent="0.2">
      <c r="A10" s="639" t="s">
        <v>304</v>
      </c>
      <c r="B10" s="420"/>
      <c r="C10" s="421">
        <v>13</v>
      </c>
      <c r="D10" s="415">
        <v>0.16</v>
      </c>
      <c r="E10" s="416">
        <f>D10</f>
        <v>0.16</v>
      </c>
      <c r="F10" s="422">
        <f>D10-E10</f>
        <v>0</v>
      </c>
      <c r="G10" s="413">
        <f>D10</f>
        <v>0.16</v>
      </c>
    </row>
    <row r="11" spans="1:11" ht="23.25" customHeight="1" x14ac:dyDescent="0.2">
      <c r="A11" s="640"/>
      <c r="B11" s="423">
        <v>13</v>
      </c>
      <c r="C11" s="424">
        <v>14</v>
      </c>
      <c r="D11" s="417">
        <v>0.18</v>
      </c>
      <c r="E11" s="418">
        <f>D11</f>
        <v>0.18</v>
      </c>
      <c r="F11" s="425">
        <f>D11-E11</f>
        <v>0</v>
      </c>
      <c r="G11" s="414">
        <f>D11</f>
        <v>0.18</v>
      </c>
    </row>
    <row r="12" spans="1:11" ht="23.25" customHeight="1" x14ac:dyDescent="0.2">
      <c r="A12" s="640"/>
      <c r="B12" s="423">
        <v>14</v>
      </c>
      <c r="C12" s="424">
        <v>15</v>
      </c>
      <c r="D12" s="417">
        <v>0.21</v>
      </c>
      <c r="E12" s="418">
        <f>D12</f>
        <v>0.21</v>
      </c>
      <c r="F12" s="425">
        <f>D12-E12</f>
        <v>0</v>
      </c>
      <c r="G12" s="414">
        <f>D12</f>
        <v>0.21</v>
      </c>
    </row>
    <row r="13" spans="1:11" ht="23.25" customHeight="1" x14ac:dyDescent="0.2">
      <c r="A13" s="640"/>
      <c r="B13" s="423">
        <v>15</v>
      </c>
      <c r="C13" s="424">
        <v>16</v>
      </c>
      <c r="D13" s="419">
        <v>0.24</v>
      </c>
      <c r="E13" s="418">
        <f>D13</f>
        <v>0.24</v>
      </c>
      <c r="F13" s="425">
        <f>D13-E13</f>
        <v>0</v>
      </c>
      <c r="G13" s="414">
        <f>D13</f>
        <v>0.24</v>
      </c>
    </row>
    <row r="14" spans="1:11" ht="23.25" customHeight="1" x14ac:dyDescent="0.2">
      <c r="A14" s="640"/>
      <c r="B14" s="423">
        <v>16</v>
      </c>
      <c r="C14" s="424">
        <v>25</v>
      </c>
      <c r="D14" s="419">
        <v>0.3</v>
      </c>
      <c r="E14" s="418">
        <f>D14</f>
        <v>0.3</v>
      </c>
      <c r="F14" s="425">
        <f>D14-E14</f>
        <v>0</v>
      </c>
      <c r="G14" s="414">
        <f>D14</f>
        <v>0.3</v>
      </c>
    </row>
    <row r="15" spans="1:11" ht="16" customHeight="1" thickBot="1" x14ac:dyDescent="0.25">
      <c r="A15" s="373"/>
      <c r="B15" s="374"/>
      <c r="C15" s="375"/>
      <c r="D15" s="266"/>
      <c r="E15" s="396"/>
      <c r="F15" s="397"/>
      <c r="G15" s="398"/>
      <c r="H15" s="100"/>
      <c r="I15" s="100"/>
      <c r="J15" s="100"/>
    </row>
    <row r="16" spans="1:11" ht="23.25" customHeight="1" x14ac:dyDescent="0.2">
      <c r="A16" s="639" t="s">
        <v>305</v>
      </c>
      <c r="B16" s="420"/>
      <c r="C16" s="421">
        <v>14</v>
      </c>
      <c r="D16" s="415">
        <v>0.16</v>
      </c>
      <c r="E16" s="416">
        <f>D16</f>
        <v>0.16</v>
      </c>
      <c r="F16" s="422">
        <f>D16-E16</f>
        <v>0</v>
      </c>
      <c r="G16" s="413">
        <f>D16</f>
        <v>0.16</v>
      </c>
      <c r="H16" s="100"/>
      <c r="I16" s="100"/>
      <c r="J16" s="100"/>
    </row>
    <row r="17" spans="1:16" ht="23.25" customHeight="1" x14ac:dyDescent="0.2">
      <c r="A17" s="640"/>
      <c r="B17" s="423">
        <v>14</v>
      </c>
      <c r="C17" s="424">
        <v>15</v>
      </c>
      <c r="D17" s="417">
        <v>0.17</v>
      </c>
      <c r="E17" s="418">
        <f>D17</f>
        <v>0.17</v>
      </c>
      <c r="F17" s="425">
        <f>D17-E17</f>
        <v>0</v>
      </c>
      <c r="G17" s="414">
        <f>D17</f>
        <v>0.17</v>
      </c>
      <c r="H17" s="100"/>
      <c r="I17" s="100"/>
      <c r="J17" s="100"/>
    </row>
    <row r="18" spans="1:16" ht="23.25" customHeight="1" x14ac:dyDescent="0.2">
      <c r="A18" s="640"/>
      <c r="B18" s="423">
        <v>15</v>
      </c>
      <c r="C18" s="424">
        <v>16</v>
      </c>
      <c r="D18" s="417">
        <v>0.19</v>
      </c>
      <c r="E18" s="418">
        <f>D18</f>
        <v>0.19</v>
      </c>
      <c r="F18" s="425">
        <f>D18-E18</f>
        <v>0</v>
      </c>
      <c r="G18" s="414">
        <f>D18</f>
        <v>0.19</v>
      </c>
      <c r="H18" s="100"/>
      <c r="I18" s="100"/>
      <c r="J18" s="100"/>
    </row>
    <row r="19" spans="1:16" ht="23.25" customHeight="1" x14ac:dyDescent="0.2">
      <c r="A19" s="640"/>
      <c r="B19" s="423">
        <v>16</v>
      </c>
      <c r="C19" s="424">
        <v>25</v>
      </c>
      <c r="D19" s="417">
        <v>0.2</v>
      </c>
      <c r="E19" s="418">
        <f>D19</f>
        <v>0.2</v>
      </c>
      <c r="F19" s="425">
        <f>D19-E19</f>
        <v>0</v>
      </c>
      <c r="G19" s="414">
        <f>D19</f>
        <v>0.2</v>
      </c>
      <c r="H19" s="100"/>
      <c r="I19" s="100"/>
      <c r="J19" s="100"/>
    </row>
    <row r="20" spans="1:16" ht="16" customHeight="1" thickBot="1" x14ac:dyDescent="0.25">
      <c r="A20" s="373"/>
      <c r="B20" s="374"/>
      <c r="C20" s="375"/>
      <c r="D20" s="266"/>
      <c r="E20" s="396"/>
      <c r="F20" s="397"/>
      <c r="G20" s="398"/>
      <c r="H20" s="100"/>
      <c r="I20" s="100"/>
      <c r="J20" s="100"/>
    </row>
    <row r="21" spans="1:16" ht="23.25" customHeight="1" x14ac:dyDescent="0.2">
      <c r="A21" s="639" t="s">
        <v>306</v>
      </c>
      <c r="B21" s="420"/>
      <c r="C21" s="421">
        <v>14</v>
      </c>
      <c r="D21" s="415">
        <v>0.16</v>
      </c>
      <c r="E21" s="416">
        <f>D21</f>
        <v>0.16</v>
      </c>
      <c r="F21" s="422">
        <f>D21-E21</f>
        <v>0</v>
      </c>
      <c r="G21" s="413">
        <f>D21</f>
        <v>0.16</v>
      </c>
      <c r="H21" s="100"/>
      <c r="I21" s="100"/>
      <c r="J21" s="100"/>
    </row>
    <row r="22" spans="1:16" ht="23.25" customHeight="1" x14ac:dyDescent="0.2">
      <c r="A22" s="640"/>
      <c r="B22" s="423">
        <v>14</v>
      </c>
      <c r="C22" s="424">
        <v>15</v>
      </c>
      <c r="D22" s="417">
        <v>0.18</v>
      </c>
      <c r="E22" s="418">
        <f>D22</f>
        <v>0.18</v>
      </c>
      <c r="F22" s="425">
        <f>D22-E22</f>
        <v>0</v>
      </c>
      <c r="G22" s="414">
        <f>D22</f>
        <v>0.18</v>
      </c>
      <c r="H22" s="100"/>
      <c r="I22" s="100"/>
      <c r="J22" s="100"/>
    </row>
    <row r="23" spans="1:16" ht="23.25" customHeight="1" x14ac:dyDescent="0.2">
      <c r="A23" s="640"/>
      <c r="B23" s="423">
        <v>15</v>
      </c>
      <c r="C23" s="424">
        <v>25</v>
      </c>
      <c r="D23" s="417">
        <v>0.2</v>
      </c>
      <c r="E23" s="418">
        <f>D23</f>
        <v>0.2</v>
      </c>
      <c r="F23" s="425">
        <f>D23-E23</f>
        <v>0</v>
      </c>
      <c r="G23" s="414">
        <f>D23</f>
        <v>0.2</v>
      </c>
      <c r="H23" s="100"/>
      <c r="I23" s="100"/>
      <c r="J23" s="100"/>
    </row>
    <row r="24" spans="1:16" ht="16" customHeight="1" thickBot="1" x14ac:dyDescent="0.25">
      <c r="A24" s="373"/>
      <c r="B24" s="374"/>
      <c r="C24" s="375"/>
      <c r="D24" s="266"/>
      <c r="E24" s="396"/>
      <c r="F24" s="397"/>
      <c r="G24" s="398"/>
    </row>
    <row r="25" spans="1:16" ht="23.25" customHeight="1" x14ac:dyDescent="0.2">
      <c r="A25" s="639" t="s">
        <v>307</v>
      </c>
      <c r="B25" s="420"/>
      <c r="C25" s="421">
        <v>13</v>
      </c>
      <c r="D25" s="415">
        <v>0.16</v>
      </c>
      <c r="E25" s="416">
        <f>D25</f>
        <v>0.16</v>
      </c>
      <c r="F25" s="422">
        <f>D25-E25</f>
        <v>0</v>
      </c>
      <c r="G25" s="413">
        <f>D25</f>
        <v>0.16</v>
      </c>
      <c r="H25" s="100"/>
      <c r="I25" s="100"/>
      <c r="J25" s="100"/>
    </row>
    <row r="26" spans="1:16" ht="23.25" customHeight="1" x14ac:dyDescent="0.2">
      <c r="A26" s="640"/>
      <c r="B26" s="423">
        <v>13</v>
      </c>
      <c r="C26" s="424">
        <v>14</v>
      </c>
      <c r="D26" s="417">
        <v>0.18</v>
      </c>
      <c r="E26" s="418">
        <f>D26</f>
        <v>0.18</v>
      </c>
      <c r="F26" s="425">
        <f>D26-E26</f>
        <v>0</v>
      </c>
      <c r="G26" s="414">
        <f>D26</f>
        <v>0.18</v>
      </c>
      <c r="H26" s="100"/>
      <c r="I26" s="100"/>
      <c r="J26" s="100"/>
    </row>
    <row r="27" spans="1:16" ht="23.25" customHeight="1" x14ac:dyDescent="0.2">
      <c r="A27" s="640"/>
      <c r="B27" s="423">
        <v>14</v>
      </c>
      <c r="C27" s="424">
        <v>15</v>
      </c>
      <c r="D27" s="417">
        <v>0.19</v>
      </c>
      <c r="E27" s="418">
        <f>D27</f>
        <v>0.19</v>
      </c>
      <c r="F27" s="425">
        <f>D27-E27</f>
        <v>0</v>
      </c>
      <c r="G27" s="414">
        <f>D27</f>
        <v>0.19</v>
      </c>
      <c r="H27" s="100"/>
      <c r="I27" s="100"/>
      <c r="J27" s="100"/>
    </row>
    <row r="28" spans="1:16" ht="23.25" customHeight="1" x14ac:dyDescent="0.2">
      <c r="A28" s="640"/>
      <c r="B28" s="423">
        <v>15</v>
      </c>
      <c r="C28" s="424">
        <v>25</v>
      </c>
      <c r="D28" s="417">
        <v>0.2</v>
      </c>
      <c r="E28" s="418">
        <f>D28</f>
        <v>0.2</v>
      </c>
      <c r="F28" s="425">
        <f>D28-E28</f>
        <v>0</v>
      </c>
      <c r="G28" s="414">
        <f>D28</f>
        <v>0.2</v>
      </c>
      <c r="H28" s="100"/>
      <c r="I28" s="100"/>
      <c r="J28" s="100"/>
    </row>
    <row r="29" spans="1:16" ht="16" customHeight="1" thickBot="1" x14ac:dyDescent="0.25">
      <c r="A29" s="373"/>
      <c r="B29" s="374"/>
      <c r="C29" s="375"/>
      <c r="D29" s="266"/>
      <c r="E29" s="396"/>
      <c r="F29" s="397"/>
      <c r="G29" s="398"/>
    </row>
    <row r="30" spans="1:16" ht="23.25" customHeight="1" x14ac:dyDescent="0.2">
      <c r="A30" s="639" t="s">
        <v>308</v>
      </c>
      <c r="B30" s="420"/>
      <c r="C30" s="421">
        <v>11</v>
      </c>
      <c r="D30" s="415">
        <v>0.16</v>
      </c>
      <c r="E30" s="416">
        <f>D30</f>
        <v>0.16</v>
      </c>
      <c r="F30" s="422">
        <f>D30-E30</f>
        <v>0</v>
      </c>
      <c r="G30" s="413">
        <f>D30</f>
        <v>0.16</v>
      </c>
    </row>
    <row r="31" spans="1:16" ht="23.25" customHeight="1" x14ac:dyDescent="0.2">
      <c r="A31" s="640"/>
      <c r="B31" s="423">
        <v>11</v>
      </c>
      <c r="C31" s="424">
        <v>12</v>
      </c>
      <c r="D31" s="417">
        <v>0.17</v>
      </c>
      <c r="E31" s="418">
        <f>D31</f>
        <v>0.17</v>
      </c>
      <c r="F31" s="425">
        <f>D31-E31</f>
        <v>0</v>
      </c>
      <c r="G31" s="414">
        <f>D31</f>
        <v>0.17</v>
      </c>
    </row>
    <row r="32" spans="1:16" s="103" customFormat="1" ht="23.25" customHeight="1" x14ac:dyDescent="0.2">
      <c r="A32" s="640"/>
      <c r="B32" s="423">
        <v>12</v>
      </c>
      <c r="C32" s="424">
        <v>13</v>
      </c>
      <c r="D32" s="417">
        <v>0.18</v>
      </c>
      <c r="E32" s="418">
        <f>D32</f>
        <v>0.18</v>
      </c>
      <c r="F32" s="425">
        <f>D32-E32</f>
        <v>0</v>
      </c>
      <c r="G32" s="414">
        <f>D32</f>
        <v>0.18</v>
      </c>
      <c r="J32" s="102"/>
      <c r="K32" s="100"/>
      <c r="L32" s="100"/>
      <c r="M32" s="100"/>
      <c r="N32" s="100"/>
      <c r="O32" s="100"/>
      <c r="P32" s="100"/>
    </row>
    <row r="33" spans="1:16" s="103" customFormat="1" ht="23.25" customHeight="1" x14ac:dyDescent="0.2">
      <c r="A33" s="640"/>
      <c r="B33" s="423">
        <v>13</v>
      </c>
      <c r="C33" s="424">
        <v>14</v>
      </c>
      <c r="D33" s="417">
        <v>0.19</v>
      </c>
      <c r="E33" s="418">
        <f>D33</f>
        <v>0.19</v>
      </c>
      <c r="F33" s="425">
        <f>D33-E33</f>
        <v>0</v>
      </c>
      <c r="G33" s="414">
        <f>D33</f>
        <v>0.19</v>
      </c>
      <c r="J33" s="102"/>
      <c r="K33" s="100"/>
      <c r="L33" s="100"/>
      <c r="M33" s="100"/>
      <c r="N33" s="100"/>
      <c r="O33" s="100"/>
      <c r="P33" s="100"/>
    </row>
    <row r="34" spans="1:16" s="103" customFormat="1" ht="23.25" customHeight="1" x14ac:dyDescent="0.2">
      <c r="A34" s="640"/>
      <c r="B34" s="423">
        <v>14</v>
      </c>
      <c r="C34" s="424">
        <v>25</v>
      </c>
      <c r="D34" s="417">
        <v>0.2</v>
      </c>
      <c r="E34" s="418">
        <f>D34</f>
        <v>0.2</v>
      </c>
      <c r="F34" s="425">
        <f>D34-E34</f>
        <v>0</v>
      </c>
      <c r="G34" s="414">
        <f>D34</f>
        <v>0.2</v>
      </c>
      <c r="J34" s="102"/>
      <c r="K34" s="100"/>
      <c r="L34" s="100"/>
      <c r="M34" s="100"/>
      <c r="N34" s="100"/>
      <c r="O34" s="100"/>
      <c r="P34" s="100"/>
    </row>
    <row r="35" spans="1:16" s="103" customFormat="1" ht="16" customHeight="1" thickBot="1" x14ac:dyDescent="0.25">
      <c r="A35" s="373"/>
      <c r="B35" s="374"/>
      <c r="C35" s="427"/>
      <c r="D35" s="429"/>
      <c r="E35" s="428"/>
      <c r="F35" s="377"/>
      <c r="G35" s="389"/>
      <c r="J35" s="102"/>
      <c r="K35" s="100"/>
      <c r="L35" s="100"/>
      <c r="M35" s="100"/>
      <c r="N35" s="100"/>
      <c r="O35" s="100"/>
      <c r="P35" s="100"/>
    </row>
    <row r="36" spans="1:16" s="103" customFormat="1" ht="14" x14ac:dyDescent="0.2">
      <c r="A36" s="409"/>
      <c r="B36" s="410"/>
      <c r="C36" s="411"/>
      <c r="D36" s="254"/>
      <c r="E36" s="254"/>
      <c r="F36" s="237"/>
      <c r="G36" s="426"/>
      <c r="J36" s="102"/>
      <c r="K36" s="100"/>
      <c r="L36" s="100"/>
      <c r="M36" s="100"/>
      <c r="N36" s="100"/>
      <c r="O36" s="100"/>
      <c r="P36" s="100"/>
    </row>
    <row r="37" spans="1:16" s="103" customFormat="1" x14ac:dyDescent="0.2">
      <c r="A37" s="2" t="s">
        <v>225</v>
      </c>
      <c r="B37" s="100"/>
      <c r="C37" s="99"/>
      <c r="D37" s="99"/>
      <c r="E37" s="101"/>
      <c r="F37" s="102"/>
      <c r="G37" s="102"/>
      <c r="J37" s="102"/>
      <c r="K37" s="100"/>
      <c r="L37" s="100"/>
      <c r="M37" s="100"/>
      <c r="N37" s="100"/>
      <c r="O37" s="100"/>
      <c r="P37" s="100"/>
    </row>
    <row r="38" spans="1:16" s="103" customFormat="1" ht="12" customHeight="1" x14ac:dyDescent="0.2">
      <c r="A38" s="638" t="s">
        <v>290</v>
      </c>
      <c r="B38" s="638"/>
      <c r="C38" s="638"/>
      <c r="D38" s="638"/>
      <c r="E38" s="638"/>
      <c r="F38" s="638"/>
      <c r="G38" s="638"/>
      <c r="J38" s="102"/>
      <c r="K38" s="100"/>
      <c r="L38" s="100"/>
      <c r="M38" s="100"/>
      <c r="N38" s="100"/>
      <c r="O38" s="100"/>
      <c r="P38" s="100"/>
    </row>
    <row r="39" spans="1:16" s="103" customFormat="1" ht="12" customHeight="1" x14ac:dyDescent="0.2">
      <c r="A39" s="638"/>
      <c r="B39" s="638"/>
      <c r="C39" s="638"/>
      <c r="D39" s="638"/>
      <c r="E39" s="638"/>
      <c r="F39" s="638"/>
      <c r="G39" s="638"/>
      <c r="J39" s="102"/>
      <c r="K39" s="100"/>
      <c r="L39" s="100"/>
      <c r="M39" s="100"/>
      <c r="N39" s="100"/>
      <c r="O39" s="100"/>
      <c r="P39" s="100"/>
    </row>
    <row r="40" spans="1:16" s="103" customFormat="1" ht="12" customHeight="1" x14ac:dyDescent="0.2">
      <c r="A40" s="638"/>
      <c r="B40" s="638"/>
      <c r="C40" s="638"/>
      <c r="D40" s="638"/>
      <c r="E40" s="638"/>
      <c r="F40" s="638"/>
      <c r="G40" s="638"/>
      <c r="J40" s="102"/>
      <c r="K40" s="100"/>
      <c r="L40" s="100"/>
      <c r="M40" s="100"/>
      <c r="N40" s="100"/>
      <c r="O40" s="100"/>
      <c r="P40" s="100"/>
    </row>
    <row r="41" spans="1:16" s="103" customFormat="1" ht="10.5" customHeight="1" x14ac:dyDescent="0.2">
      <c r="A41" s="99"/>
      <c r="B41" s="100"/>
      <c r="C41" s="99"/>
      <c r="D41" s="99"/>
      <c r="E41" s="101"/>
      <c r="F41" s="102"/>
      <c r="G41" s="102"/>
      <c r="J41" s="102"/>
      <c r="K41" s="100"/>
      <c r="L41" s="100"/>
      <c r="M41" s="100"/>
      <c r="N41" s="100"/>
      <c r="O41" s="100"/>
      <c r="P41" s="100"/>
    </row>
  </sheetData>
  <mergeCells count="13">
    <mergeCell ref="A1:G2"/>
    <mergeCell ref="A4:A5"/>
    <mergeCell ref="B4:C5"/>
    <mergeCell ref="D4:D5"/>
    <mergeCell ref="E4:F4"/>
    <mergeCell ref="G4:G5"/>
    <mergeCell ref="A38:G40"/>
    <mergeCell ref="A6:A8"/>
    <mergeCell ref="A10:A14"/>
    <mergeCell ref="A16:A19"/>
    <mergeCell ref="A21:A23"/>
    <mergeCell ref="A25:A28"/>
    <mergeCell ref="A30:A34"/>
  </mergeCells>
  <phoneticPr fontId="36"/>
  <pageMargins left="0.70866141732283472" right="0.70866141732283472" top="0.74803149606299213" bottom="0.74803149606299213" header="0.31496062992125984" footer="0.31496062992125984"/>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P43"/>
  <sheetViews>
    <sheetView view="pageBreakPreview" zoomScale="85" zoomScaleNormal="85" zoomScaleSheetLayoutView="85" workbookViewId="0">
      <selection activeCell="J21" sqref="J21"/>
    </sheetView>
  </sheetViews>
  <sheetFormatPr defaultColWidth="9.09765625" defaultRowHeight="12" x14ac:dyDescent="0.2"/>
  <cols>
    <col min="1" max="1" width="14.296875" style="99" customWidth="1"/>
    <col min="2" max="2" width="14.296875" style="100" customWidth="1"/>
    <col min="3" max="4" width="14.296875" style="99" customWidth="1"/>
    <col min="5" max="5" width="17.09765625" style="101" customWidth="1"/>
    <col min="6" max="7" width="17.09765625" style="102" customWidth="1"/>
    <col min="8" max="8" width="10.09765625" style="103" customWidth="1"/>
    <col min="9" max="9" width="11.69921875" style="103" customWidth="1"/>
    <col min="10" max="10" width="11.69921875" style="102" customWidth="1"/>
    <col min="11" max="11" width="2.69921875" style="100" customWidth="1"/>
    <col min="12" max="12" width="2.69921875" style="100" bestFit="1" customWidth="1"/>
    <col min="13" max="13" width="5.69921875" style="100" customWidth="1"/>
    <col min="14" max="14" width="5.69921875" style="100" bestFit="1" customWidth="1"/>
    <col min="15" max="15" width="2.69921875" style="100" bestFit="1" customWidth="1"/>
    <col min="16" max="16" width="5.69921875" style="100" customWidth="1"/>
    <col min="17" max="16384" width="9.09765625" style="100"/>
  </cols>
  <sheetData>
    <row r="1" spans="1:11" ht="18.75" customHeight="1" x14ac:dyDescent="0.2">
      <c r="A1" s="636" t="s">
        <v>256</v>
      </c>
      <c r="B1" s="636"/>
      <c r="C1" s="636"/>
      <c r="D1" s="636"/>
      <c r="E1" s="636"/>
      <c r="F1" s="636"/>
      <c r="G1" s="636"/>
      <c r="H1" s="105"/>
      <c r="I1" s="354"/>
      <c r="J1" s="354"/>
      <c r="K1" s="106"/>
    </row>
    <row r="2" spans="1:11" ht="13.5" customHeight="1" x14ac:dyDescent="0.2">
      <c r="A2" s="636"/>
      <c r="B2" s="636"/>
      <c r="C2" s="636"/>
      <c r="D2" s="636"/>
      <c r="E2" s="636"/>
      <c r="F2" s="636"/>
      <c r="G2" s="636"/>
      <c r="H2" s="105"/>
      <c r="I2" s="354"/>
      <c r="J2" s="354"/>
      <c r="K2" s="106"/>
    </row>
    <row r="3" spans="1:11" ht="15" customHeight="1" thickBot="1" x14ac:dyDescent="0.25">
      <c r="A3" s="105"/>
      <c r="B3" s="105"/>
      <c r="C3" s="105"/>
      <c r="D3" s="105"/>
      <c r="E3" s="105"/>
      <c r="F3" s="105"/>
      <c r="G3" s="355" t="s">
        <v>265</v>
      </c>
      <c r="H3" s="105"/>
      <c r="I3" s="354"/>
      <c r="J3" s="354"/>
      <c r="K3" s="106"/>
    </row>
    <row r="4" spans="1:11" ht="18.75" customHeight="1" x14ac:dyDescent="0.2">
      <c r="A4" s="624" t="s">
        <v>230</v>
      </c>
      <c r="B4" s="626" t="s">
        <v>281</v>
      </c>
      <c r="C4" s="648"/>
      <c r="D4" s="630" t="s">
        <v>102</v>
      </c>
      <c r="E4" s="632" t="s">
        <v>274</v>
      </c>
      <c r="F4" s="633"/>
      <c r="G4" s="634" t="s">
        <v>44</v>
      </c>
      <c r="H4" s="356"/>
      <c r="I4" s="356"/>
      <c r="J4" s="356"/>
      <c r="K4" s="106"/>
    </row>
    <row r="5" spans="1:11" ht="18.75" customHeight="1" thickBot="1" x14ac:dyDescent="0.25">
      <c r="A5" s="625"/>
      <c r="B5" s="628"/>
      <c r="C5" s="649"/>
      <c r="D5" s="631"/>
      <c r="E5" s="357" t="s">
        <v>45</v>
      </c>
      <c r="F5" s="358" t="s">
        <v>234</v>
      </c>
      <c r="G5" s="635"/>
      <c r="H5" s="237"/>
      <c r="I5" s="324"/>
      <c r="J5" s="325"/>
      <c r="K5" s="106"/>
    </row>
    <row r="6" spans="1:11" ht="23.25" customHeight="1" x14ac:dyDescent="0.2">
      <c r="A6" s="639" t="s">
        <v>309</v>
      </c>
      <c r="B6" s="420"/>
      <c r="C6" s="431">
        <v>12</v>
      </c>
      <c r="D6" s="433">
        <v>0.16</v>
      </c>
      <c r="E6" s="416">
        <f>D6</f>
        <v>0.16</v>
      </c>
      <c r="F6" s="422">
        <f>D6-E6</f>
        <v>0</v>
      </c>
      <c r="G6" s="413">
        <f>D6</f>
        <v>0.16</v>
      </c>
    </row>
    <row r="7" spans="1:11" ht="23.25" customHeight="1" x14ac:dyDescent="0.2">
      <c r="A7" s="640"/>
      <c r="B7" s="423">
        <v>12</v>
      </c>
      <c r="C7" s="432">
        <v>13</v>
      </c>
      <c r="D7" s="434">
        <v>0.17</v>
      </c>
      <c r="E7" s="418">
        <f>D7</f>
        <v>0.17</v>
      </c>
      <c r="F7" s="425">
        <f>D7-E7</f>
        <v>0</v>
      </c>
      <c r="G7" s="414">
        <f>D7</f>
        <v>0.17</v>
      </c>
    </row>
    <row r="8" spans="1:11" ht="23.25" customHeight="1" x14ac:dyDescent="0.2">
      <c r="A8" s="640"/>
      <c r="B8" s="423">
        <v>13</v>
      </c>
      <c r="C8" s="432">
        <v>14</v>
      </c>
      <c r="D8" s="434">
        <v>0.18</v>
      </c>
      <c r="E8" s="418">
        <f>D8</f>
        <v>0.18</v>
      </c>
      <c r="F8" s="425">
        <f>D8-E8</f>
        <v>0</v>
      </c>
      <c r="G8" s="414">
        <f>D8</f>
        <v>0.18</v>
      </c>
    </row>
    <row r="9" spans="1:11" ht="23.25" customHeight="1" x14ac:dyDescent="0.2">
      <c r="A9" s="640"/>
      <c r="B9" s="423">
        <v>14</v>
      </c>
      <c r="C9" s="432">
        <v>15</v>
      </c>
      <c r="D9" s="434">
        <v>0.19</v>
      </c>
      <c r="E9" s="418">
        <f>D9</f>
        <v>0.19</v>
      </c>
      <c r="F9" s="425">
        <f>D9-E9</f>
        <v>0</v>
      </c>
      <c r="G9" s="414">
        <f>D9</f>
        <v>0.19</v>
      </c>
    </row>
    <row r="10" spans="1:11" ht="22.5" customHeight="1" x14ac:dyDescent="0.2">
      <c r="A10" s="640"/>
      <c r="B10" s="423">
        <v>15</v>
      </c>
      <c r="C10" s="432">
        <v>25</v>
      </c>
      <c r="D10" s="434">
        <v>0.2</v>
      </c>
      <c r="E10" s="418">
        <f>D10</f>
        <v>0.2</v>
      </c>
      <c r="F10" s="425">
        <f>D10-E10</f>
        <v>0</v>
      </c>
      <c r="G10" s="414">
        <f>D10</f>
        <v>0.2</v>
      </c>
    </row>
    <row r="11" spans="1:11" ht="16" customHeight="1" thickBot="1" x14ac:dyDescent="0.25">
      <c r="A11" s="373"/>
      <c r="B11" s="374"/>
      <c r="C11" s="427"/>
      <c r="D11" s="435"/>
      <c r="E11" s="428"/>
      <c r="F11" s="377"/>
      <c r="G11" s="389"/>
      <c r="H11" s="100"/>
      <c r="I11" s="100"/>
      <c r="J11" s="100"/>
    </row>
    <row r="12" spans="1:11" ht="19.5" customHeight="1" x14ac:dyDescent="0.2">
      <c r="A12" s="639" t="s">
        <v>310</v>
      </c>
      <c r="B12" s="645"/>
      <c r="C12" s="641">
        <v>25</v>
      </c>
      <c r="D12" s="436"/>
      <c r="E12" s="437"/>
      <c r="F12" s="438"/>
      <c r="G12" s="439"/>
    </row>
    <row r="13" spans="1:11" ht="23.25" customHeight="1" x14ac:dyDescent="0.2">
      <c r="A13" s="640"/>
      <c r="B13" s="646"/>
      <c r="C13" s="642"/>
      <c r="D13" s="440">
        <v>0.08</v>
      </c>
      <c r="E13" s="441">
        <f>D13</f>
        <v>0.08</v>
      </c>
      <c r="F13" s="442">
        <f>D13-E13</f>
        <v>0</v>
      </c>
      <c r="G13" s="443">
        <f>D13</f>
        <v>0.08</v>
      </c>
    </row>
    <row r="14" spans="1:11" ht="23.25" customHeight="1" thickBot="1" x14ac:dyDescent="0.25">
      <c r="A14" s="644"/>
      <c r="B14" s="647"/>
      <c r="C14" s="643"/>
      <c r="D14" s="444"/>
      <c r="E14" s="445"/>
      <c r="F14" s="430"/>
      <c r="G14" s="446"/>
    </row>
    <row r="15" spans="1:11" ht="23.25" customHeight="1" x14ac:dyDescent="0.2">
      <c r="A15" s="639" t="s">
        <v>311</v>
      </c>
      <c r="B15" s="645"/>
      <c r="C15" s="641">
        <v>25</v>
      </c>
      <c r="D15" s="436"/>
      <c r="E15" s="437"/>
      <c r="F15" s="438"/>
      <c r="G15" s="439"/>
    </row>
    <row r="16" spans="1:11" ht="23.25" customHeight="1" x14ac:dyDescent="0.2">
      <c r="A16" s="640"/>
      <c r="B16" s="646"/>
      <c r="C16" s="642"/>
      <c r="D16" s="440">
        <v>7.0000000000000007E-2</v>
      </c>
      <c r="E16" s="441">
        <f>D16</f>
        <v>7.0000000000000007E-2</v>
      </c>
      <c r="F16" s="442">
        <f>D16-E16</f>
        <v>0</v>
      </c>
      <c r="G16" s="443">
        <f>D16</f>
        <v>7.0000000000000007E-2</v>
      </c>
    </row>
    <row r="17" spans="1:16" ht="23.25" customHeight="1" thickBot="1" x14ac:dyDescent="0.25">
      <c r="A17" s="644"/>
      <c r="B17" s="647"/>
      <c r="C17" s="643"/>
      <c r="D17" s="444"/>
      <c r="E17" s="445"/>
      <c r="F17" s="430"/>
      <c r="G17" s="446"/>
    </row>
    <row r="18" spans="1:16" ht="23.25" customHeight="1" x14ac:dyDescent="0.2">
      <c r="A18" s="639" t="s">
        <v>312</v>
      </c>
      <c r="B18" s="645"/>
      <c r="C18" s="641">
        <v>25</v>
      </c>
      <c r="D18" s="436"/>
      <c r="E18" s="437"/>
      <c r="F18" s="438"/>
      <c r="G18" s="439"/>
    </row>
    <row r="19" spans="1:16" ht="23.25" customHeight="1" x14ac:dyDescent="0.2">
      <c r="A19" s="640"/>
      <c r="B19" s="646"/>
      <c r="C19" s="642"/>
      <c r="D19" s="440">
        <v>0.02</v>
      </c>
      <c r="E19" s="441">
        <f>D19</f>
        <v>0.02</v>
      </c>
      <c r="F19" s="442">
        <f>D19-E19</f>
        <v>0</v>
      </c>
      <c r="G19" s="443">
        <f>D19</f>
        <v>0.02</v>
      </c>
    </row>
    <row r="20" spans="1:16" ht="23.25" customHeight="1" thickBot="1" x14ac:dyDescent="0.25">
      <c r="A20" s="644"/>
      <c r="B20" s="647"/>
      <c r="C20" s="643"/>
      <c r="D20" s="444"/>
      <c r="E20" s="445"/>
      <c r="F20" s="430"/>
      <c r="G20" s="446"/>
    </row>
    <row r="21" spans="1:16" ht="23.25" customHeight="1" x14ac:dyDescent="0.2">
      <c r="A21" s="639" t="s">
        <v>313</v>
      </c>
      <c r="B21" s="645"/>
      <c r="C21" s="641">
        <v>25</v>
      </c>
      <c r="D21" s="436"/>
      <c r="E21" s="437"/>
      <c r="F21" s="438"/>
      <c r="G21" s="439"/>
    </row>
    <row r="22" spans="1:16" ht="23.25" customHeight="1" x14ac:dyDescent="0.2">
      <c r="A22" s="640"/>
      <c r="B22" s="646"/>
      <c r="C22" s="642"/>
      <c r="D22" s="440">
        <v>0.06</v>
      </c>
      <c r="E22" s="441">
        <f>D22</f>
        <v>0.06</v>
      </c>
      <c r="F22" s="442">
        <f>D22-E22</f>
        <v>0</v>
      </c>
      <c r="G22" s="443">
        <f>D22</f>
        <v>0.06</v>
      </c>
    </row>
    <row r="23" spans="1:16" ht="23.25" customHeight="1" thickBot="1" x14ac:dyDescent="0.25">
      <c r="A23" s="644"/>
      <c r="B23" s="647"/>
      <c r="C23" s="643"/>
      <c r="D23" s="444"/>
      <c r="E23" s="445"/>
      <c r="F23" s="430"/>
      <c r="G23" s="446"/>
    </row>
    <row r="24" spans="1:16" ht="23.25" customHeight="1" x14ac:dyDescent="0.2">
      <c r="A24" s="639" t="s">
        <v>314</v>
      </c>
      <c r="B24" s="645"/>
      <c r="C24" s="641">
        <v>25</v>
      </c>
      <c r="D24" s="436"/>
      <c r="E24" s="437"/>
      <c r="F24" s="438"/>
      <c r="G24" s="439"/>
    </row>
    <row r="25" spans="1:16" ht="23.25" customHeight="1" x14ac:dyDescent="0.2">
      <c r="A25" s="640"/>
      <c r="B25" s="646"/>
      <c r="C25" s="642"/>
      <c r="D25" s="440">
        <v>0.09</v>
      </c>
      <c r="E25" s="441">
        <f>D25</f>
        <v>0.09</v>
      </c>
      <c r="F25" s="442">
        <f>D25-E25</f>
        <v>0</v>
      </c>
      <c r="G25" s="443">
        <f>D25</f>
        <v>0.09</v>
      </c>
    </row>
    <row r="26" spans="1:16" ht="23.25" customHeight="1" thickBot="1" x14ac:dyDescent="0.25">
      <c r="A26" s="644"/>
      <c r="B26" s="647"/>
      <c r="C26" s="643"/>
      <c r="D26" s="444"/>
      <c r="E26" s="445"/>
      <c r="F26" s="430"/>
      <c r="G26" s="446"/>
    </row>
    <row r="27" spans="1:16" ht="23.25" customHeight="1" x14ac:dyDescent="0.2">
      <c r="A27" s="639" t="s">
        <v>315</v>
      </c>
      <c r="B27" s="420"/>
      <c r="C27" s="448">
        <v>13</v>
      </c>
      <c r="D27" s="447">
        <v>0.16</v>
      </c>
      <c r="E27" s="416">
        <f>D27</f>
        <v>0.16</v>
      </c>
      <c r="F27" s="422">
        <f>D27-E27</f>
        <v>0</v>
      </c>
      <c r="G27" s="413">
        <f>D27</f>
        <v>0.16</v>
      </c>
    </row>
    <row r="28" spans="1:16" ht="23.25" customHeight="1" x14ac:dyDescent="0.2">
      <c r="A28" s="640"/>
      <c r="B28" s="423">
        <v>13</v>
      </c>
      <c r="C28" s="449">
        <v>14</v>
      </c>
      <c r="D28" s="419">
        <v>0.17</v>
      </c>
      <c r="E28" s="418">
        <f>D28</f>
        <v>0.17</v>
      </c>
      <c r="F28" s="425">
        <f>D28-E28</f>
        <v>0</v>
      </c>
      <c r="G28" s="414">
        <f>D28</f>
        <v>0.17</v>
      </c>
    </row>
    <row r="29" spans="1:16" ht="23.25" customHeight="1" x14ac:dyDescent="0.2">
      <c r="A29" s="640"/>
      <c r="B29" s="423">
        <v>14</v>
      </c>
      <c r="C29" s="449">
        <v>15</v>
      </c>
      <c r="D29" s="419">
        <v>0.18</v>
      </c>
      <c r="E29" s="418">
        <f>D29</f>
        <v>0.18</v>
      </c>
      <c r="F29" s="425">
        <f>D29-E29</f>
        <v>0</v>
      </c>
      <c r="G29" s="414">
        <f>D29</f>
        <v>0.18</v>
      </c>
    </row>
    <row r="30" spans="1:16" ht="23.25" customHeight="1" x14ac:dyDescent="0.2">
      <c r="A30" s="640"/>
      <c r="B30" s="423">
        <v>15</v>
      </c>
      <c r="C30" s="449">
        <v>25</v>
      </c>
      <c r="D30" s="419">
        <v>0.2</v>
      </c>
      <c r="E30" s="418">
        <f>D30</f>
        <v>0.2</v>
      </c>
      <c r="F30" s="425">
        <f>D30-E30</f>
        <v>0</v>
      </c>
      <c r="G30" s="414">
        <f>D30</f>
        <v>0.2</v>
      </c>
    </row>
    <row r="31" spans="1:16" s="103" customFormat="1" ht="14.5" thickBot="1" x14ac:dyDescent="0.25">
      <c r="A31" s="373"/>
      <c r="B31" s="374"/>
      <c r="C31" s="450"/>
      <c r="D31" s="266"/>
      <c r="E31" s="396"/>
      <c r="F31" s="397"/>
      <c r="G31" s="398"/>
      <c r="J31" s="102"/>
      <c r="K31" s="100"/>
      <c r="L31" s="100"/>
      <c r="M31" s="100"/>
      <c r="N31" s="100"/>
      <c r="O31" s="100"/>
      <c r="P31" s="100"/>
    </row>
    <row r="32" spans="1:16" ht="23.25" customHeight="1" x14ac:dyDescent="0.2">
      <c r="A32" s="639" t="s">
        <v>316</v>
      </c>
      <c r="B32" s="420"/>
      <c r="C32" s="448">
        <v>10</v>
      </c>
      <c r="D32" s="447">
        <v>0.16</v>
      </c>
      <c r="E32" s="416">
        <f>D32</f>
        <v>0.16</v>
      </c>
      <c r="F32" s="422">
        <f>D32-E32</f>
        <v>0</v>
      </c>
      <c r="G32" s="413">
        <f>D32</f>
        <v>0.16</v>
      </c>
    </row>
    <row r="33" spans="1:16" ht="23.25" customHeight="1" x14ac:dyDescent="0.2">
      <c r="A33" s="640"/>
      <c r="B33" s="423">
        <v>10</v>
      </c>
      <c r="C33" s="449">
        <v>11</v>
      </c>
      <c r="D33" s="419">
        <v>0.17</v>
      </c>
      <c r="E33" s="418">
        <f>D33</f>
        <v>0.17</v>
      </c>
      <c r="F33" s="425">
        <f>D33-E33</f>
        <v>0</v>
      </c>
      <c r="G33" s="414">
        <f>D33</f>
        <v>0.17</v>
      </c>
    </row>
    <row r="34" spans="1:16" ht="23.25" customHeight="1" x14ac:dyDescent="0.2">
      <c r="A34" s="640"/>
      <c r="B34" s="423">
        <v>11</v>
      </c>
      <c r="C34" s="449">
        <v>12</v>
      </c>
      <c r="D34" s="419">
        <v>0.18</v>
      </c>
      <c r="E34" s="418">
        <f>D34</f>
        <v>0.18</v>
      </c>
      <c r="F34" s="425">
        <f>D34-E34</f>
        <v>0</v>
      </c>
      <c r="G34" s="414">
        <f>D34</f>
        <v>0.18</v>
      </c>
    </row>
    <row r="35" spans="1:16" ht="23.25" customHeight="1" x14ac:dyDescent="0.2">
      <c r="A35" s="640"/>
      <c r="B35" s="423">
        <v>12</v>
      </c>
      <c r="C35" s="449">
        <v>13</v>
      </c>
      <c r="D35" s="419">
        <v>0.19</v>
      </c>
      <c r="E35" s="418">
        <f>D35</f>
        <v>0.19</v>
      </c>
      <c r="F35" s="425">
        <f>D35-E35</f>
        <v>0</v>
      </c>
      <c r="G35" s="414">
        <f>D35</f>
        <v>0.19</v>
      </c>
    </row>
    <row r="36" spans="1:16" ht="23.25" customHeight="1" x14ac:dyDescent="0.2">
      <c r="A36" s="640"/>
      <c r="B36" s="423">
        <v>13</v>
      </c>
      <c r="C36" s="449">
        <v>25</v>
      </c>
      <c r="D36" s="419">
        <v>0.2</v>
      </c>
      <c r="E36" s="418">
        <f>D36</f>
        <v>0.2</v>
      </c>
      <c r="F36" s="425">
        <f>D36-E36</f>
        <v>0</v>
      </c>
      <c r="G36" s="414">
        <f>D36</f>
        <v>0.2</v>
      </c>
    </row>
    <row r="37" spans="1:16" s="103" customFormat="1" ht="14.5" thickBot="1" x14ac:dyDescent="0.25">
      <c r="A37" s="373"/>
      <c r="B37" s="374"/>
      <c r="C37" s="450"/>
      <c r="D37" s="266"/>
      <c r="E37" s="396"/>
      <c r="F37" s="397"/>
      <c r="G37" s="398"/>
      <c r="J37" s="102"/>
      <c r="K37" s="100"/>
      <c r="L37" s="100"/>
      <c r="M37" s="100"/>
      <c r="N37" s="100"/>
      <c r="O37" s="100"/>
      <c r="P37" s="100"/>
    </row>
    <row r="38" spans="1:16" s="103" customFormat="1" ht="14" x14ac:dyDescent="0.2">
      <c r="A38" s="409"/>
      <c r="B38" s="410"/>
      <c r="C38" s="411"/>
      <c r="D38" s="254"/>
      <c r="E38" s="254"/>
      <c r="F38" s="237"/>
      <c r="G38" s="426"/>
      <c r="J38" s="102"/>
      <c r="K38" s="100"/>
      <c r="L38" s="100"/>
      <c r="M38" s="100"/>
      <c r="N38" s="100"/>
      <c r="O38" s="100"/>
      <c r="P38" s="100"/>
    </row>
    <row r="39" spans="1:16" s="103" customFormat="1" x14ac:dyDescent="0.2">
      <c r="A39" s="2" t="s">
        <v>225</v>
      </c>
      <c r="B39" s="100"/>
      <c r="C39" s="99"/>
      <c r="D39" s="99"/>
      <c r="E39" s="101"/>
      <c r="F39" s="102"/>
      <c r="G39" s="102"/>
      <c r="J39" s="102"/>
      <c r="K39" s="100"/>
      <c r="L39" s="100"/>
      <c r="M39" s="100"/>
      <c r="N39" s="100"/>
      <c r="O39" s="100"/>
      <c r="P39" s="100"/>
    </row>
    <row r="40" spans="1:16" s="103" customFormat="1" ht="12" customHeight="1" x14ac:dyDescent="0.2">
      <c r="A40" s="638" t="s">
        <v>290</v>
      </c>
      <c r="B40" s="638"/>
      <c r="C40" s="638"/>
      <c r="D40" s="638"/>
      <c r="E40" s="638"/>
      <c r="F40" s="638"/>
      <c r="G40" s="638"/>
      <c r="J40" s="102"/>
      <c r="K40" s="100"/>
      <c r="L40" s="100"/>
      <c r="M40" s="100"/>
      <c r="N40" s="100"/>
      <c r="O40" s="100"/>
      <c r="P40" s="100"/>
    </row>
    <row r="41" spans="1:16" s="103" customFormat="1" ht="12" customHeight="1" x14ac:dyDescent="0.2">
      <c r="A41" s="638"/>
      <c r="B41" s="638"/>
      <c r="C41" s="638"/>
      <c r="D41" s="638"/>
      <c r="E41" s="638"/>
      <c r="F41" s="638"/>
      <c r="G41" s="638"/>
      <c r="J41" s="102"/>
      <c r="K41" s="100"/>
      <c r="L41" s="100"/>
      <c r="M41" s="100"/>
      <c r="N41" s="100"/>
      <c r="O41" s="100"/>
      <c r="P41" s="100"/>
    </row>
    <row r="42" spans="1:16" s="103" customFormat="1" ht="12" customHeight="1" x14ac:dyDescent="0.2">
      <c r="A42" s="638"/>
      <c r="B42" s="638"/>
      <c r="C42" s="638"/>
      <c r="D42" s="638"/>
      <c r="E42" s="638"/>
      <c r="F42" s="638"/>
      <c r="G42" s="638"/>
      <c r="J42" s="102"/>
      <c r="K42" s="100"/>
      <c r="L42" s="100"/>
      <c r="M42" s="100"/>
      <c r="N42" s="100"/>
      <c r="O42" s="100"/>
      <c r="P42" s="100"/>
    </row>
    <row r="43" spans="1:16" s="103" customFormat="1" ht="10.5" customHeight="1" x14ac:dyDescent="0.2">
      <c r="A43" s="99"/>
      <c r="B43" s="100"/>
      <c r="C43" s="99"/>
      <c r="D43" s="99"/>
      <c r="E43" s="101"/>
      <c r="F43" s="102"/>
      <c r="G43" s="102"/>
      <c r="J43" s="102"/>
      <c r="K43" s="100"/>
      <c r="L43" s="100"/>
      <c r="M43" s="100"/>
      <c r="N43" s="100"/>
      <c r="O43" s="100"/>
      <c r="P43" s="100"/>
    </row>
  </sheetData>
  <mergeCells count="25">
    <mergeCell ref="A40:G42"/>
    <mergeCell ref="A6:A10"/>
    <mergeCell ref="A12:A14"/>
    <mergeCell ref="C12:C14"/>
    <mergeCell ref="B12:B14"/>
    <mergeCell ref="A15:A17"/>
    <mergeCell ref="B15:B17"/>
    <mergeCell ref="A24:A26"/>
    <mergeCell ref="B24:B26"/>
    <mergeCell ref="C24:C26"/>
    <mergeCell ref="A1:G2"/>
    <mergeCell ref="A4:A5"/>
    <mergeCell ref="B4:C5"/>
    <mergeCell ref="D4:D5"/>
    <mergeCell ref="E4:F4"/>
    <mergeCell ref="G4:G5"/>
    <mergeCell ref="A32:A36"/>
    <mergeCell ref="A27:A30"/>
    <mergeCell ref="C15:C17"/>
    <mergeCell ref="A18:A20"/>
    <mergeCell ref="B18:B20"/>
    <mergeCell ref="C18:C20"/>
    <mergeCell ref="A21:A23"/>
    <mergeCell ref="B21:B23"/>
    <mergeCell ref="C21:C23"/>
  </mergeCells>
  <phoneticPr fontId="36"/>
  <pageMargins left="0.70866141732283472" right="0.70866141732283472" top="0.74803149606299213" bottom="0.74803149606299213" header="0.31496062992125984" footer="0.31496062992125984"/>
  <pageSetup paperSize="9" scale="8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1"/>
  <sheetViews>
    <sheetView view="pageBreakPreview" topLeftCell="A5" zoomScale="85" zoomScaleNormal="85" zoomScaleSheetLayoutView="85" workbookViewId="0">
      <selection activeCell="W15" sqref="W15"/>
    </sheetView>
  </sheetViews>
  <sheetFormatPr defaultColWidth="9.09765625" defaultRowHeight="12" x14ac:dyDescent="0.2"/>
  <cols>
    <col min="1" max="1" width="14.296875" style="99" customWidth="1"/>
    <col min="2" max="2" width="14.296875" style="100" customWidth="1"/>
    <col min="3" max="4" width="14.296875" style="99" customWidth="1"/>
    <col min="5" max="5" width="17.09765625" style="101" customWidth="1"/>
    <col min="6" max="7" width="17.09765625" style="102" customWidth="1"/>
    <col min="8" max="8" width="10.09765625" style="103" customWidth="1"/>
    <col min="9" max="9" width="11.69921875" style="103" customWidth="1"/>
    <col min="10" max="10" width="11.69921875" style="102" customWidth="1"/>
    <col min="11" max="11" width="2.69921875" style="100" customWidth="1"/>
    <col min="12" max="12" width="2.69921875" style="100" bestFit="1" customWidth="1"/>
    <col min="13" max="13" width="5.69921875" style="100" customWidth="1"/>
    <col min="14" max="14" width="5.69921875" style="100" bestFit="1" customWidth="1"/>
    <col min="15" max="15" width="2.69921875" style="100" bestFit="1" customWidth="1"/>
    <col min="16" max="16" width="5.69921875" style="100" customWidth="1"/>
    <col min="17" max="16384" width="9.09765625" style="100"/>
  </cols>
  <sheetData>
    <row r="1" spans="1:11" ht="18.75" customHeight="1" x14ac:dyDescent="0.2">
      <c r="A1" s="636" t="s">
        <v>256</v>
      </c>
      <c r="B1" s="636"/>
      <c r="C1" s="636"/>
      <c r="D1" s="636"/>
      <c r="E1" s="636"/>
      <c r="F1" s="636"/>
      <c r="G1" s="636"/>
      <c r="H1" s="105"/>
      <c r="I1" s="354"/>
      <c r="J1" s="354"/>
      <c r="K1" s="106"/>
    </row>
    <row r="2" spans="1:11" ht="13.5" customHeight="1" x14ac:dyDescent="0.2">
      <c r="A2" s="636"/>
      <c r="B2" s="636"/>
      <c r="C2" s="636"/>
      <c r="D2" s="636"/>
      <c r="E2" s="636"/>
      <c r="F2" s="636"/>
      <c r="G2" s="636"/>
      <c r="H2" s="105"/>
      <c r="I2" s="354"/>
      <c r="J2" s="354"/>
      <c r="K2" s="106"/>
    </row>
    <row r="3" spans="1:11" ht="15" customHeight="1" thickBot="1" x14ac:dyDescent="0.25">
      <c r="A3" s="105"/>
      <c r="B3" s="105"/>
      <c r="C3" s="105"/>
      <c r="D3" s="105"/>
      <c r="E3" s="105"/>
      <c r="F3" s="105"/>
      <c r="G3" s="355" t="s">
        <v>265</v>
      </c>
      <c r="H3" s="105"/>
      <c r="I3" s="354"/>
      <c r="J3" s="354"/>
      <c r="K3" s="106"/>
    </row>
    <row r="4" spans="1:11" ht="18.75" customHeight="1" x14ac:dyDescent="0.2">
      <c r="A4" s="624" t="s">
        <v>230</v>
      </c>
      <c r="B4" s="626" t="s">
        <v>281</v>
      </c>
      <c r="C4" s="648"/>
      <c r="D4" s="630" t="s">
        <v>102</v>
      </c>
      <c r="E4" s="632" t="s">
        <v>274</v>
      </c>
      <c r="F4" s="633"/>
      <c r="G4" s="634" t="s">
        <v>44</v>
      </c>
      <c r="H4" s="356"/>
      <c r="I4" s="356"/>
      <c r="J4" s="356"/>
      <c r="K4" s="106"/>
    </row>
    <row r="5" spans="1:11" ht="18.75" customHeight="1" thickBot="1" x14ac:dyDescent="0.25">
      <c r="A5" s="625"/>
      <c r="B5" s="628"/>
      <c r="C5" s="649"/>
      <c r="D5" s="631"/>
      <c r="E5" s="357" t="s">
        <v>317</v>
      </c>
      <c r="F5" s="358" t="s">
        <v>234</v>
      </c>
      <c r="G5" s="635"/>
      <c r="H5" s="237"/>
      <c r="I5" s="324"/>
      <c r="J5" s="325"/>
      <c r="K5" s="106"/>
    </row>
    <row r="6" spans="1:11" ht="19.5" customHeight="1" x14ac:dyDescent="0.2">
      <c r="A6" s="639" t="s">
        <v>375</v>
      </c>
      <c r="B6" s="650">
        <v>25</v>
      </c>
      <c r="C6" s="651"/>
      <c r="D6" s="436"/>
      <c r="E6" s="437"/>
      <c r="F6" s="438"/>
      <c r="G6" s="439"/>
    </row>
    <row r="7" spans="1:11" ht="23.25" customHeight="1" x14ac:dyDescent="0.2">
      <c r="A7" s="640"/>
      <c r="B7" s="652"/>
      <c r="C7" s="653"/>
      <c r="D7" s="440">
        <v>0.1</v>
      </c>
      <c r="E7" s="441">
        <f>D7</f>
        <v>0.1</v>
      </c>
      <c r="F7" s="442">
        <f>D7-E7</f>
        <v>0</v>
      </c>
      <c r="G7" s="443">
        <f>D7</f>
        <v>0.1</v>
      </c>
    </row>
    <row r="8" spans="1:11" ht="23.25" customHeight="1" thickBot="1" x14ac:dyDescent="0.25">
      <c r="A8" s="644"/>
      <c r="B8" s="654"/>
      <c r="C8" s="655"/>
      <c r="D8" s="444"/>
      <c r="E8" s="445"/>
      <c r="F8" s="430"/>
      <c r="G8" s="446"/>
    </row>
    <row r="9" spans="1:11" ht="23.25" customHeight="1" x14ac:dyDescent="0.2">
      <c r="A9" s="639" t="s">
        <v>319</v>
      </c>
      <c r="B9" s="420"/>
      <c r="C9" s="431">
        <v>9</v>
      </c>
      <c r="D9" s="433">
        <v>0.16</v>
      </c>
      <c r="E9" s="416">
        <f t="shared" ref="E9:E21" si="0">D9</f>
        <v>0.16</v>
      </c>
      <c r="F9" s="422">
        <f t="shared" ref="F9:F16" si="1">D9-E9</f>
        <v>0</v>
      </c>
      <c r="G9" s="413">
        <f t="shared" ref="G9:G16" si="2">D9</f>
        <v>0.16</v>
      </c>
    </row>
    <row r="10" spans="1:11" ht="23.25" customHeight="1" x14ac:dyDescent="0.2">
      <c r="A10" s="640"/>
      <c r="B10" s="423">
        <v>9</v>
      </c>
      <c r="C10" s="432">
        <v>10</v>
      </c>
      <c r="D10" s="434">
        <v>0.17</v>
      </c>
      <c r="E10" s="418">
        <f t="shared" si="0"/>
        <v>0.17</v>
      </c>
      <c r="F10" s="425">
        <f t="shared" si="1"/>
        <v>0</v>
      </c>
      <c r="G10" s="414">
        <f t="shared" si="2"/>
        <v>0.17</v>
      </c>
    </row>
    <row r="11" spans="1:11" ht="23.25" customHeight="1" x14ac:dyDescent="0.2">
      <c r="A11" s="640"/>
      <c r="B11" s="423">
        <v>10</v>
      </c>
      <c r="C11" s="432">
        <v>11</v>
      </c>
      <c r="D11" s="434">
        <v>0.18</v>
      </c>
      <c r="E11" s="418">
        <f t="shared" si="0"/>
        <v>0.18</v>
      </c>
      <c r="F11" s="425">
        <f t="shared" si="1"/>
        <v>0</v>
      </c>
      <c r="G11" s="414">
        <f t="shared" si="2"/>
        <v>0.18</v>
      </c>
    </row>
    <row r="12" spans="1:11" ht="23.25" customHeight="1" thickBot="1" x14ac:dyDescent="0.25">
      <c r="A12" s="640"/>
      <c r="B12" s="423">
        <v>11</v>
      </c>
      <c r="C12" s="432">
        <v>25</v>
      </c>
      <c r="D12" s="451">
        <v>0.2</v>
      </c>
      <c r="E12" s="418">
        <f t="shared" si="0"/>
        <v>0.2</v>
      </c>
      <c r="F12" s="425">
        <f t="shared" si="1"/>
        <v>0</v>
      </c>
      <c r="G12" s="414">
        <f t="shared" si="2"/>
        <v>0.2</v>
      </c>
    </row>
    <row r="13" spans="1:11" ht="23.25" customHeight="1" x14ac:dyDescent="0.2">
      <c r="A13" s="639" t="s">
        <v>320</v>
      </c>
      <c r="B13" s="420"/>
      <c r="C13" s="431">
        <v>11</v>
      </c>
      <c r="D13" s="433">
        <v>0.16</v>
      </c>
      <c r="E13" s="416">
        <f t="shared" si="0"/>
        <v>0.16</v>
      </c>
      <c r="F13" s="422">
        <f t="shared" si="1"/>
        <v>0</v>
      </c>
      <c r="G13" s="413">
        <f t="shared" si="2"/>
        <v>0.16</v>
      </c>
    </row>
    <row r="14" spans="1:11" ht="23.25" customHeight="1" x14ac:dyDescent="0.2">
      <c r="A14" s="640"/>
      <c r="B14" s="423">
        <v>11</v>
      </c>
      <c r="C14" s="432">
        <v>12</v>
      </c>
      <c r="D14" s="434">
        <v>0.17</v>
      </c>
      <c r="E14" s="418">
        <f t="shared" si="0"/>
        <v>0.17</v>
      </c>
      <c r="F14" s="425">
        <f t="shared" si="1"/>
        <v>0</v>
      </c>
      <c r="G14" s="414">
        <f t="shared" si="2"/>
        <v>0.17</v>
      </c>
    </row>
    <row r="15" spans="1:11" ht="23.25" customHeight="1" x14ac:dyDescent="0.2">
      <c r="A15" s="640"/>
      <c r="B15" s="423">
        <v>12</v>
      </c>
      <c r="C15" s="432">
        <v>13</v>
      </c>
      <c r="D15" s="434">
        <v>0.19</v>
      </c>
      <c r="E15" s="418">
        <f t="shared" si="0"/>
        <v>0.19</v>
      </c>
      <c r="F15" s="425">
        <f t="shared" si="1"/>
        <v>0</v>
      </c>
      <c r="G15" s="414">
        <f t="shared" si="2"/>
        <v>0.19</v>
      </c>
    </row>
    <row r="16" spans="1:11" ht="23.25" customHeight="1" thickBot="1" x14ac:dyDescent="0.25">
      <c r="A16" s="640"/>
      <c r="B16" s="423">
        <v>13</v>
      </c>
      <c r="C16" s="432">
        <v>25</v>
      </c>
      <c r="D16" s="451">
        <v>0.2</v>
      </c>
      <c r="E16" s="418">
        <f t="shared" si="0"/>
        <v>0.2</v>
      </c>
      <c r="F16" s="425">
        <f t="shared" si="1"/>
        <v>0</v>
      </c>
      <c r="G16" s="414">
        <f t="shared" si="2"/>
        <v>0.2</v>
      </c>
    </row>
    <row r="17" spans="1:16" ht="23.25" customHeight="1" x14ac:dyDescent="0.2">
      <c r="A17" s="639" t="s">
        <v>321</v>
      </c>
      <c r="B17" s="420"/>
      <c r="C17" s="431">
        <v>10</v>
      </c>
      <c r="D17" s="433">
        <v>0.16</v>
      </c>
      <c r="E17" s="416">
        <f t="shared" si="0"/>
        <v>0.16</v>
      </c>
      <c r="F17" s="422">
        <f t="shared" ref="F17:F35" si="3">D17-E17</f>
        <v>0</v>
      </c>
      <c r="G17" s="413">
        <f t="shared" ref="G17:G35" si="4">D17</f>
        <v>0.16</v>
      </c>
    </row>
    <row r="18" spans="1:16" ht="23.25" customHeight="1" x14ac:dyDescent="0.2">
      <c r="A18" s="640"/>
      <c r="B18" s="423">
        <v>10</v>
      </c>
      <c r="C18" s="432">
        <v>11</v>
      </c>
      <c r="D18" s="434">
        <v>0.17</v>
      </c>
      <c r="E18" s="418">
        <f t="shared" si="0"/>
        <v>0.17</v>
      </c>
      <c r="F18" s="425">
        <f t="shared" si="3"/>
        <v>0</v>
      </c>
      <c r="G18" s="414">
        <f t="shared" si="4"/>
        <v>0.17</v>
      </c>
    </row>
    <row r="19" spans="1:16" ht="23.25" customHeight="1" x14ac:dyDescent="0.2">
      <c r="A19" s="640"/>
      <c r="B19" s="423">
        <v>11</v>
      </c>
      <c r="C19" s="432">
        <v>12</v>
      </c>
      <c r="D19" s="434">
        <v>0.18</v>
      </c>
      <c r="E19" s="418">
        <f t="shared" si="0"/>
        <v>0.18</v>
      </c>
      <c r="F19" s="425">
        <f t="shared" si="3"/>
        <v>0</v>
      </c>
      <c r="G19" s="414">
        <f t="shared" si="4"/>
        <v>0.18</v>
      </c>
    </row>
    <row r="20" spans="1:16" ht="23.25" customHeight="1" x14ac:dyDescent="0.2">
      <c r="A20" s="640"/>
      <c r="B20" s="423">
        <v>12</v>
      </c>
      <c r="C20" s="432">
        <v>13</v>
      </c>
      <c r="D20" s="434">
        <v>0.19</v>
      </c>
      <c r="E20" s="418">
        <f t="shared" si="0"/>
        <v>0.19</v>
      </c>
      <c r="F20" s="425">
        <f t="shared" si="3"/>
        <v>0</v>
      </c>
      <c r="G20" s="414">
        <f t="shared" si="4"/>
        <v>0.19</v>
      </c>
    </row>
    <row r="21" spans="1:16" ht="23.25" customHeight="1" thickBot="1" x14ac:dyDescent="0.25">
      <c r="A21" s="640"/>
      <c r="B21" s="423">
        <v>13</v>
      </c>
      <c r="C21" s="432">
        <v>25</v>
      </c>
      <c r="D21" s="451">
        <v>0.2</v>
      </c>
      <c r="E21" s="418">
        <f t="shared" si="0"/>
        <v>0.2</v>
      </c>
      <c r="F21" s="425">
        <f t="shared" si="3"/>
        <v>0</v>
      </c>
      <c r="G21" s="414">
        <f t="shared" si="4"/>
        <v>0.2</v>
      </c>
    </row>
    <row r="22" spans="1:16" ht="23.25" customHeight="1" x14ac:dyDescent="0.2">
      <c r="A22" s="639" t="s">
        <v>322</v>
      </c>
      <c r="B22" s="420"/>
      <c r="C22" s="431">
        <v>10</v>
      </c>
      <c r="D22" s="433">
        <v>0.16</v>
      </c>
      <c r="E22" s="416">
        <f t="shared" ref="E22:E35" si="5">D22</f>
        <v>0.16</v>
      </c>
      <c r="F22" s="422">
        <f t="shared" si="3"/>
        <v>0</v>
      </c>
      <c r="G22" s="413">
        <f t="shared" si="4"/>
        <v>0.16</v>
      </c>
    </row>
    <row r="23" spans="1:16" ht="23.25" customHeight="1" x14ac:dyDescent="0.2">
      <c r="A23" s="640"/>
      <c r="B23" s="423">
        <v>10</v>
      </c>
      <c r="C23" s="432">
        <v>11</v>
      </c>
      <c r="D23" s="434">
        <v>0.17</v>
      </c>
      <c r="E23" s="418">
        <f t="shared" si="5"/>
        <v>0.17</v>
      </c>
      <c r="F23" s="425">
        <f t="shared" si="3"/>
        <v>0</v>
      </c>
      <c r="G23" s="414">
        <f t="shared" si="4"/>
        <v>0.17</v>
      </c>
    </row>
    <row r="24" spans="1:16" ht="23.25" customHeight="1" x14ac:dyDescent="0.2">
      <c r="A24" s="640"/>
      <c r="B24" s="423">
        <v>11</v>
      </c>
      <c r="C24" s="432">
        <v>12</v>
      </c>
      <c r="D24" s="434">
        <v>0.18</v>
      </c>
      <c r="E24" s="418">
        <f t="shared" si="5"/>
        <v>0.18</v>
      </c>
      <c r="F24" s="425">
        <f t="shared" si="3"/>
        <v>0</v>
      </c>
      <c r="G24" s="414">
        <f t="shared" si="4"/>
        <v>0.18</v>
      </c>
    </row>
    <row r="25" spans="1:16" ht="23.25" customHeight="1" x14ac:dyDescent="0.2">
      <c r="A25" s="640"/>
      <c r="B25" s="423">
        <v>12</v>
      </c>
      <c r="C25" s="432">
        <v>13</v>
      </c>
      <c r="D25" s="434">
        <v>0.2</v>
      </c>
      <c r="E25" s="418">
        <f t="shared" si="5"/>
        <v>0.2</v>
      </c>
      <c r="F25" s="425">
        <f t="shared" si="3"/>
        <v>0</v>
      </c>
      <c r="G25" s="414">
        <f t="shared" si="4"/>
        <v>0.2</v>
      </c>
    </row>
    <row r="26" spans="1:16" ht="23.25" customHeight="1" x14ac:dyDescent="0.2">
      <c r="A26" s="640"/>
      <c r="B26" s="423">
        <v>13</v>
      </c>
      <c r="C26" s="432">
        <v>14</v>
      </c>
      <c r="D26" s="452">
        <v>0.22</v>
      </c>
      <c r="E26" s="418">
        <f t="shared" si="5"/>
        <v>0.22</v>
      </c>
      <c r="F26" s="425">
        <f t="shared" si="3"/>
        <v>0</v>
      </c>
      <c r="G26" s="414">
        <f t="shared" si="4"/>
        <v>0.22</v>
      </c>
    </row>
    <row r="27" spans="1:16" ht="23.25" customHeight="1" x14ac:dyDescent="0.2">
      <c r="A27" s="640"/>
      <c r="B27" s="423">
        <v>14</v>
      </c>
      <c r="C27" s="432">
        <v>15</v>
      </c>
      <c r="D27" s="452">
        <v>0.24</v>
      </c>
      <c r="E27" s="418">
        <f t="shared" si="5"/>
        <v>0.24</v>
      </c>
      <c r="F27" s="425">
        <f t="shared" si="3"/>
        <v>0</v>
      </c>
      <c r="G27" s="414">
        <f t="shared" si="4"/>
        <v>0.24</v>
      </c>
    </row>
    <row r="28" spans="1:16" ht="23.25" customHeight="1" thickBot="1" x14ac:dyDescent="0.25">
      <c r="A28" s="640"/>
      <c r="B28" s="423">
        <v>15</v>
      </c>
      <c r="C28" s="432">
        <v>25</v>
      </c>
      <c r="D28" s="451">
        <v>0.3</v>
      </c>
      <c r="E28" s="418">
        <f t="shared" si="5"/>
        <v>0.3</v>
      </c>
      <c r="F28" s="425">
        <f t="shared" si="3"/>
        <v>0</v>
      </c>
      <c r="G28" s="414">
        <f t="shared" si="4"/>
        <v>0.3</v>
      </c>
    </row>
    <row r="29" spans="1:16" s="103" customFormat="1" ht="23.25" customHeight="1" x14ac:dyDescent="0.2">
      <c r="A29" s="639" t="s">
        <v>323</v>
      </c>
      <c r="B29" s="420"/>
      <c r="C29" s="431">
        <v>10</v>
      </c>
      <c r="D29" s="433">
        <v>0.16</v>
      </c>
      <c r="E29" s="416">
        <f t="shared" si="5"/>
        <v>0.16</v>
      </c>
      <c r="F29" s="422">
        <f t="shared" si="3"/>
        <v>0</v>
      </c>
      <c r="G29" s="413">
        <f t="shared" si="4"/>
        <v>0.16</v>
      </c>
      <c r="J29" s="102"/>
      <c r="K29" s="100"/>
      <c r="L29" s="100"/>
      <c r="M29" s="100"/>
      <c r="N29" s="100"/>
      <c r="O29" s="100"/>
      <c r="P29" s="100"/>
    </row>
    <row r="30" spans="1:16" s="103" customFormat="1" ht="23.25" customHeight="1" x14ac:dyDescent="0.2">
      <c r="A30" s="640"/>
      <c r="B30" s="423">
        <v>10</v>
      </c>
      <c r="C30" s="432">
        <v>11</v>
      </c>
      <c r="D30" s="434">
        <v>0.17</v>
      </c>
      <c r="E30" s="418">
        <f t="shared" si="5"/>
        <v>0.17</v>
      </c>
      <c r="F30" s="425">
        <f t="shared" si="3"/>
        <v>0</v>
      </c>
      <c r="G30" s="414">
        <f t="shared" si="4"/>
        <v>0.17</v>
      </c>
      <c r="J30" s="102"/>
      <c r="K30" s="100"/>
      <c r="L30" s="100"/>
      <c r="M30" s="100"/>
      <c r="N30" s="100"/>
      <c r="O30" s="100"/>
      <c r="P30" s="100"/>
    </row>
    <row r="31" spans="1:16" s="103" customFormat="1" ht="23.25" customHeight="1" x14ac:dyDescent="0.2">
      <c r="A31" s="640"/>
      <c r="B31" s="423">
        <v>11</v>
      </c>
      <c r="C31" s="432">
        <v>12</v>
      </c>
      <c r="D31" s="434">
        <v>0.19</v>
      </c>
      <c r="E31" s="418">
        <f t="shared" si="5"/>
        <v>0.19</v>
      </c>
      <c r="F31" s="425">
        <f t="shared" si="3"/>
        <v>0</v>
      </c>
      <c r="G31" s="414">
        <f t="shared" si="4"/>
        <v>0.19</v>
      </c>
      <c r="J31" s="102"/>
      <c r="K31" s="100"/>
      <c r="L31" s="100"/>
      <c r="M31" s="100"/>
      <c r="N31" s="100"/>
      <c r="O31" s="100"/>
      <c r="P31" s="100"/>
    </row>
    <row r="32" spans="1:16" s="103" customFormat="1" ht="23.25" customHeight="1" x14ac:dyDescent="0.2">
      <c r="A32" s="640"/>
      <c r="B32" s="423">
        <v>12</v>
      </c>
      <c r="C32" s="432">
        <v>13</v>
      </c>
      <c r="D32" s="434">
        <v>0.2</v>
      </c>
      <c r="E32" s="418">
        <f t="shared" si="5"/>
        <v>0.2</v>
      </c>
      <c r="F32" s="425">
        <f t="shared" si="3"/>
        <v>0</v>
      </c>
      <c r="G32" s="414">
        <f t="shared" si="4"/>
        <v>0.2</v>
      </c>
      <c r="J32" s="102"/>
      <c r="K32" s="100"/>
      <c r="L32" s="100"/>
      <c r="M32" s="100"/>
      <c r="N32" s="100"/>
      <c r="O32" s="100"/>
      <c r="P32" s="100"/>
    </row>
    <row r="33" spans="1:16" s="103" customFormat="1" ht="23.25" customHeight="1" x14ac:dyDescent="0.2">
      <c r="A33" s="640"/>
      <c r="B33" s="423">
        <v>13</v>
      </c>
      <c r="C33" s="432">
        <v>14</v>
      </c>
      <c r="D33" s="452">
        <v>0.22</v>
      </c>
      <c r="E33" s="418">
        <f t="shared" si="5"/>
        <v>0.22</v>
      </c>
      <c r="F33" s="425">
        <f t="shared" si="3"/>
        <v>0</v>
      </c>
      <c r="G33" s="414">
        <f t="shared" si="4"/>
        <v>0.22</v>
      </c>
      <c r="J33" s="102"/>
      <c r="K33" s="100"/>
      <c r="L33" s="100"/>
      <c r="M33" s="100"/>
      <c r="N33" s="100"/>
      <c r="O33" s="100"/>
      <c r="P33" s="100"/>
    </row>
    <row r="34" spans="1:16" s="103" customFormat="1" ht="23.25" customHeight="1" x14ac:dyDescent="0.2">
      <c r="A34" s="640"/>
      <c r="B34" s="423">
        <v>14</v>
      </c>
      <c r="C34" s="432">
        <v>15</v>
      </c>
      <c r="D34" s="452">
        <v>0.24</v>
      </c>
      <c r="E34" s="418">
        <f t="shared" si="5"/>
        <v>0.24</v>
      </c>
      <c r="F34" s="425">
        <f t="shared" si="3"/>
        <v>0</v>
      </c>
      <c r="G34" s="414">
        <f t="shared" si="4"/>
        <v>0.24</v>
      </c>
      <c r="J34" s="102"/>
      <c r="K34" s="100"/>
      <c r="L34" s="100"/>
      <c r="M34" s="100"/>
      <c r="N34" s="100"/>
      <c r="O34" s="100"/>
      <c r="P34" s="100"/>
    </row>
    <row r="35" spans="1:16" ht="23.25" customHeight="1" thickBot="1" x14ac:dyDescent="0.25">
      <c r="A35" s="640"/>
      <c r="B35" s="423">
        <v>15</v>
      </c>
      <c r="C35" s="432">
        <v>25</v>
      </c>
      <c r="D35" s="451">
        <v>0.3</v>
      </c>
      <c r="E35" s="418">
        <f t="shared" si="5"/>
        <v>0.3</v>
      </c>
      <c r="F35" s="425">
        <f t="shared" si="3"/>
        <v>0</v>
      </c>
      <c r="G35" s="414">
        <f t="shared" si="4"/>
        <v>0.3</v>
      </c>
    </row>
    <row r="36" spans="1:16" ht="13" x14ac:dyDescent="0.2">
      <c r="A36" s="656"/>
      <c r="B36" s="656"/>
      <c r="C36" s="656"/>
      <c r="D36" s="656"/>
      <c r="E36" s="656"/>
      <c r="F36" s="656"/>
      <c r="G36" s="656"/>
    </row>
    <row r="37" spans="1:16" x14ac:dyDescent="0.2">
      <c r="A37" s="657" t="s">
        <v>318</v>
      </c>
      <c r="B37" s="657"/>
      <c r="C37" s="657"/>
      <c r="D37" s="657"/>
      <c r="E37" s="657"/>
      <c r="F37" s="657"/>
      <c r="G37" s="657"/>
    </row>
    <row r="38" spans="1:16" x14ac:dyDescent="0.2">
      <c r="A38" s="638"/>
      <c r="B38" s="638"/>
      <c r="C38" s="638"/>
      <c r="D38" s="638"/>
      <c r="E38" s="638"/>
      <c r="F38" s="638"/>
      <c r="G38" s="638"/>
    </row>
    <row r="39" spans="1:16" x14ac:dyDescent="0.2">
      <c r="A39" s="638"/>
      <c r="B39" s="638"/>
      <c r="C39" s="638"/>
      <c r="D39" s="638"/>
      <c r="E39" s="638"/>
      <c r="F39" s="638"/>
      <c r="G39" s="638"/>
    </row>
    <row r="40" spans="1:16" x14ac:dyDescent="0.2">
      <c r="A40" s="638"/>
      <c r="B40" s="638"/>
      <c r="C40" s="638"/>
      <c r="D40" s="638"/>
      <c r="E40" s="638"/>
      <c r="F40" s="638"/>
      <c r="G40" s="638"/>
    </row>
    <row r="41" spans="1:16" x14ac:dyDescent="0.2">
      <c r="A41" s="638"/>
      <c r="B41" s="638"/>
      <c r="C41" s="638"/>
      <c r="D41" s="638"/>
      <c r="E41" s="638"/>
      <c r="F41" s="638"/>
      <c r="G41" s="638"/>
    </row>
  </sheetData>
  <mergeCells count="16">
    <mergeCell ref="A36:G36"/>
    <mergeCell ref="A37:G37"/>
    <mergeCell ref="A38:G41"/>
    <mergeCell ref="A1:G2"/>
    <mergeCell ref="A4:A5"/>
    <mergeCell ref="B4:C5"/>
    <mergeCell ref="D4:D5"/>
    <mergeCell ref="E4:F4"/>
    <mergeCell ref="A29:A35"/>
    <mergeCell ref="A22:A28"/>
    <mergeCell ref="G4:G5"/>
    <mergeCell ref="B6:C8"/>
    <mergeCell ref="A6:A8"/>
    <mergeCell ref="A9:A12"/>
    <mergeCell ref="A13:A16"/>
    <mergeCell ref="A17:A21"/>
  </mergeCells>
  <phoneticPr fontId="36"/>
  <pageMargins left="0.70866141732283472" right="0.70866141732283472" top="0.74803149606299213" bottom="0.74803149606299213" header="0.31496062992125984" footer="0.31496062992125984"/>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0"/>
  <sheetViews>
    <sheetView view="pageBreakPreview" topLeftCell="A23" zoomScale="85" zoomScaleNormal="85" zoomScaleSheetLayoutView="85" workbookViewId="0">
      <selection activeCell="H38" sqref="H38"/>
    </sheetView>
  </sheetViews>
  <sheetFormatPr defaultColWidth="9.09765625" defaultRowHeight="12" x14ac:dyDescent="0.2"/>
  <cols>
    <col min="1" max="1" width="14.296875" style="99" customWidth="1"/>
    <col min="2" max="2" width="14.296875" style="100" customWidth="1"/>
    <col min="3" max="4" width="14.296875" style="99" customWidth="1"/>
    <col min="5" max="5" width="17.09765625" style="101" customWidth="1"/>
    <col min="6" max="7" width="17.09765625" style="102" customWidth="1"/>
    <col min="8" max="8" width="10.09765625" style="103" customWidth="1"/>
    <col min="9" max="9" width="11.69921875" style="103" customWidth="1"/>
    <col min="10" max="10" width="11.69921875" style="102" customWidth="1"/>
    <col min="11" max="11" width="2.69921875" style="100" customWidth="1"/>
    <col min="12" max="12" width="2.69921875" style="100" bestFit="1" customWidth="1"/>
    <col min="13" max="13" width="5.69921875" style="100" customWidth="1"/>
    <col min="14" max="14" width="5.69921875" style="100" bestFit="1" customWidth="1"/>
    <col min="15" max="15" width="2.69921875" style="100" bestFit="1" customWidth="1"/>
    <col min="16" max="16" width="5.69921875" style="100" customWidth="1"/>
    <col min="17" max="16384" width="9.09765625" style="100"/>
  </cols>
  <sheetData>
    <row r="1" spans="1:16" ht="18.75" customHeight="1" x14ac:dyDescent="0.2">
      <c r="A1" s="636" t="s">
        <v>256</v>
      </c>
      <c r="B1" s="636"/>
      <c r="C1" s="636"/>
      <c r="D1" s="636"/>
      <c r="E1" s="636"/>
      <c r="F1" s="636"/>
      <c r="G1" s="636"/>
      <c r="H1" s="105"/>
      <c r="I1" s="354"/>
      <c r="J1" s="354"/>
      <c r="K1" s="106"/>
    </row>
    <row r="2" spans="1:16" ht="13.5" customHeight="1" x14ac:dyDescent="0.2">
      <c r="A2" s="636"/>
      <c r="B2" s="636"/>
      <c r="C2" s="636"/>
      <c r="D2" s="636"/>
      <c r="E2" s="636"/>
      <c r="F2" s="636"/>
      <c r="G2" s="636"/>
      <c r="H2" s="105"/>
      <c r="I2" s="354"/>
      <c r="J2" s="354"/>
      <c r="K2" s="106"/>
    </row>
    <row r="3" spans="1:16" ht="15" customHeight="1" thickBot="1" x14ac:dyDescent="0.25">
      <c r="A3" s="105"/>
      <c r="B3" s="105"/>
      <c r="C3" s="105"/>
      <c r="D3" s="105"/>
      <c r="E3" s="105"/>
      <c r="F3" s="105"/>
      <c r="G3" s="355" t="s">
        <v>265</v>
      </c>
      <c r="H3" s="105"/>
      <c r="I3" s="354"/>
      <c r="J3" s="354"/>
      <c r="K3" s="106"/>
    </row>
    <row r="4" spans="1:16" ht="18.75" customHeight="1" x14ac:dyDescent="0.2">
      <c r="A4" s="624" t="s">
        <v>230</v>
      </c>
      <c r="B4" s="626" t="s">
        <v>281</v>
      </c>
      <c r="C4" s="648"/>
      <c r="D4" s="630" t="s">
        <v>102</v>
      </c>
      <c r="E4" s="632" t="s">
        <v>274</v>
      </c>
      <c r="F4" s="633"/>
      <c r="G4" s="634" t="s">
        <v>44</v>
      </c>
      <c r="H4" s="356"/>
      <c r="I4" s="356"/>
      <c r="J4" s="356"/>
      <c r="K4" s="106"/>
    </row>
    <row r="5" spans="1:16" ht="18.75" customHeight="1" thickBot="1" x14ac:dyDescent="0.25">
      <c r="A5" s="625"/>
      <c r="B5" s="628"/>
      <c r="C5" s="649"/>
      <c r="D5" s="631"/>
      <c r="E5" s="357" t="s">
        <v>317</v>
      </c>
      <c r="F5" s="358" t="s">
        <v>234</v>
      </c>
      <c r="G5" s="635"/>
      <c r="H5" s="237"/>
      <c r="I5" s="324"/>
      <c r="J5" s="325"/>
      <c r="K5" s="106"/>
    </row>
    <row r="6" spans="1:16" s="103" customFormat="1" ht="23.25" customHeight="1" x14ac:dyDescent="0.2">
      <c r="A6" s="639" t="s">
        <v>324</v>
      </c>
      <c r="B6" s="420"/>
      <c r="C6" s="431">
        <v>10</v>
      </c>
      <c r="D6" s="433">
        <v>0.16</v>
      </c>
      <c r="E6" s="416">
        <f t="shared" ref="E6:E12" si="0">D6</f>
        <v>0.16</v>
      </c>
      <c r="F6" s="422">
        <f t="shared" ref="F6:F12" si="1">D6-E6</f>
        <v>0</v>
      </c>
      <c r="G6" s="413">
        <f t="shared" ref="G6:G12" si="2">D6</f>
        <v>0.16</v>
      </c>
      <c r="J6" s="102"/>
      <c r="K6" s="100"/>
      <c r="L6" s="100"/>
      <c r="M6" s="100"/>
      <c r="N6" s="100"/>
      <c r="O6" s="100"/>
      <c r="P6" s="100"/>
    </row>
    <row r="7" spans="1:16" s="103" customFormat="1" ht="23.25" customHeight="1" x14ac:dyDescent="0.2">
      <c r="A7" s="640"/>
      <c r="B7" s="423">
        <v>10</v>
      </c>
      <c r="C7" s="432">
        <v>11</v>
      </c>
      <c r="D7" s="434">
        <v>0.17</v>
      </c>
      <c r="E7" s="418">
        <f t="shared" si="0"/>
        <v>0.17</v>
      </c>
      <c r="F7" s="425">
        <f t="shared" si="1"/>
        <v>0</v>
      </c>
      <c r="G7" s="414">
        <f t="shared" si="2"/>
        <v>0.17</v>
      </c>
      <c r="J7" s="102"/>
      <c r="K7" s="100"/>
      <c r="L7" s="100"/>
      <c r="M7" s="100"/>
      <c r="N7" s="100"/>
      <c r="O7" s="100"/>
      <c r="P7" s="100"/>
    </row>
    <row r="8" spans="1:16" s="103" customFormat="1" ht="23.25" customHeight="1" x14ac:dyDescent="0.2">
      <c r="A8" s="640"/>
      <c r="B8" s="423">
        <v>11</v>
      </c>
      <c r="C8" s="432">
        <v>12</v>
      </c>
      <c r="D8" s="434">
        <v>0.19</v>
      </c>
      <c r="E8" s="418">
        <f t="shared" si="0"/>
        <v>0.19</v>
      </c>
      <c r="F8" s="425">
        <f t="shared" si="1"/>
        <v>0</v>
      </c>
      <c r="G8" s="414">
        <f t="shared" si="2"/>
        <v>0.19</v>
      </c>
      <c r="J8" s="102"/>
      <c r="K8" s="100"/>
      <c r="L8" s="100"/>
      <c r="M8" s="100"/>
      <c r="N8" s="100"/>
      <c r="O8" s="100"/>
      <c r="P8" s="100"/>
    </row>
    <row r="9" spans="1:16" s="103" customFormat="1" ht="23.25" customHeight="1" x14ac:dyDescent="0.2">
      <c r="A9" s="640"/>
      <c r="B9" s="423">
        <v>12</v>
      </c>
      <c r="C9" s="432">
        <v>13</v>
      </c>
      <c r="D9" s="434">
        <v>0.21</v>
      </c>
      <c r="E9" s="418">
        <f t="shared" si="0"/>
        <v>0.21</v>
      </c>
      <c r="F9" s="425">
        <f t="shared" si="1"/>
        <v>0</v>
      </c>
      <c r="G9" s="414">
        <f t="shared" si="2"/>
        <v>0.21</v>
      </c>
      <c r="J9" s="102"/>
      <c r="K9" s="100"/>
      <c r="L9" s="100"/>
      <c r="M9" s="100"/>
      <c r="N9" s="100"/>
      <c r="O9" s="100"/>
      <c r="P9" s="100"/>
    </row>
    <row r="10" spans="1:16" s="103" customFormat="1" ht="23.25" customHeight="1" x14ac:dyDescent="0.2">
      <c r="A10" s="640"/>
      <c r="B10" s="423">
        <v>13</v>
      </c>
      <c r="C10" s="432">
        <v>14</v>
      </c>
      <c r="D10" s="452">
        <v>0.23</v>
      </c>
      <c r="E10" s="418">
        <f t="shared" si="0"/>
        <v>0.23</v>
      </c>
      <c r="F10" s="425">
        <f t="shared" si="1"/>
        <v>0</v>
      </c>
      <c r="G10" s="414">
        <f t="shared" si="2"/>
        <v>0.23</v>
      </c>
      <c r="J10" s="102"/>
      <c r="K10" s="100"/>
      <c r="L10" s="100"/>
      <c r="M10" s="100"/>
      <c r="N10" s="100"/>
      <c r="O10" s="100"/>
      <c r="P10" s="100"/>
    </row>
    <row r="11" spans="1:16" s="103" customFormat="1" ht="23.25" customHeight="1" x14ac:dyDescent="0.2">
      <c r="A11" s="640"/>
      <c r="B11" s="423">
        <v>14</v>
      </c>
      <c r="C11" s="432">
        <v>15</v>
      </c>
      <c r="D11" s="452">
        <v>0.25</v>
      </c>
      <c r="E11" s="418">
        <f t="shared" si="0"/>
        <v>0.25</v>
      </c>
      <c r="F11" s="425">
        <f t="shared" si="1"/>
        <v>0</v>
      </c>
      <c r="G11" s="414">
        <f t="shared" si="2"/>
        <v>0.25</v>
      </c>
      <c r="J11" s="102"/>
      <c r="K11" s="100"/>
      <c r="L11" s="100"/>
      <c r="M11" s="100"/>
      <c r="N11" s="100"/>
      <c r="O11" s="100"/>
      <c r="P11" s="100"/>
    </row>
    <row r="12" spans="1:16" ht="23.25" customHeight="1" thickBot="1" x14ac:dyDescent="0.25">
      <c r="A12" s="640"/>
      <c r="B12" s="423">
        <v>15</v>
      </c>
      <c r="C12" s="432">
        <v>25</v>
      </c>
      <c r="D12" s="451">
        <v>0.3</v>
      </c>
      <c r="E12" s="418">
        <f t="shared" si="0"/>
        <v>0.3</v>
      </c>
      <c r="F12" s="425">
        <f t="shared" si="1"/>
        <v>0</v>
      </c>
      <c r="G12" s="414">
        <f t="shared" si="2"/>
        <v>0.3</v>
      </c>
    </row>
    <row r="13" spans="1:16" s="103" customFormat="1" ht="23.25" customHeight="1" x14ac:dyDescent="0.2">
      <c r="A13" s="639" t="s">
        <v>325</v>
      </c>
      <c r="B13" s="420"/>
      <c r="C13" s="431">
        <v>10</v>
      </c>
      <c r="D13" s="433">
        <v>0.16</v>
      </c>
      <c r="E13" s="416">
        <f t="shared" ref="E13:E19" si="3">D13</f>
        <v>0.16</v>
      </c>
      <c r="F13" s="422">
        <f t="shared" ref="F13:F19" si="4">D13-E13</f>
        <v>0</v>
      </c>
      <c r="G13" s="413">
        <f t="shared" ref="G13:G19" si="5">D13</f>
        <v>0.16</v>
      </c>
      <c r="J13" s="102"/>
      <c r="K13" s="100"/>
      <c r="L13" s="100"/>
      <c r="M13" s="100"/>
      <c r="N13" s="100"/>
      <c r="O13" s="100"/>
      <c r="P13" s="100"/>
    </row>
    <row r="14" spans="1:16" s="103" customFormat="1" ht="23.25" customHeight="1" x14ac:dyDescent="0.2">
      <c r="A14" s="640"/>
      <c r="B14" s="423">
        <v>10</v>
      </c>
      <c r="C14" s="432">
        <v>11</v>
      </c>
      <c r="D14" s="434">
        <v>0.17</v>
      </c>
      <c r="E14" s="418">
        <f t="shared" si="3"/>
        <v>0.17</v>
      </c>
      <c r="F14" s="425">
        <f t="shared" si="4"/>
        <v>0</v>
      </c>
      <c r="G14" s="414">
        <f t="shared" si="5"/>
        <v>0.17</v>
      </c>
      <c r="J14" s="102"/>
      <c r="K14" s="100"/>
      <c r="L14" s="100"/>
      <c r="M14" s="100"/>
      <c r="N14" s="100"/>
      <c r="O14" s="100"/>
      <c r="P14" s="100"/>
    </row>
    <row r="15" spans="1:16" s="103" customFormat="1" ht="23.25" customHeight="1" x14ac:dyDescent="0.2">
      <c r="A15" s="640"/>
      <c r="B15" s="423">
        <v>11</v>
      </c>
      <c r="C15" s="432">
        <v>12</v>
      </c>
      <c r="D15" s="434">
        <v>0.18</v>
      </c>
      <c r="E15" s="418">
        <f t="shared" si="3"/>
        <v>0.18</v>
      </c>
      <c r="F15" s="425">
        <f t="shared" si="4"/>
        <v>0</v>
      </c>
      <c r="G15" s="414">
        <f t="shared" si="5"/>
        <v>0.18</v>
      </c>
      <c r="J15" s="102"/>
      <c r="K15" s="100"/>
      <c r="L15" s="100"/>
      <c r="M15" s="100"/>
      <c r="N15" s="100"/>
      <c r="O15" s="100"/>
      <c r="P15" s="100"/>
    </row>
    <row r="16" spans="1:16" s="103" customFormat="1" ht="23.25" customHeight="1" x14ac:dyDescent="0.2">
      <c r="A16" s="640"/>
      <c r="B16" s="423">
        <v>12</v>
      </c>
      <c r="C16" s="432">
        <v>13</v>
      </c>
      <c r="D16" s="434">
        <v>0.2</v>
      </c>
      <c r="E16" s="418">
        <f t="shared" si="3"/>
        <v>0.2</v>
      </c>
      <c r="F16" s="425">
        <f t="shared" si="4"/>
        <v>0</v>
      </c>
      <c r="G16" s="414">
        <f t="shared" si="5"/>
        <v>0.2</v>
      </c>
      <c r="J16" s="102"/>
      <c r="K16" s="100"/>
      <c r="L16" s="100"/>
      <c r="M16" s="100"/>
      <c r="N16" s="100"/>
      <c r="O16" s="100"/>
      <c r="P16" s="100"/>
    </row>
    <row r="17" spans="1:16" s="103" customFormat="1" ht="23.25" customHeight="1" x14ac:dyDescent="0.2">
      <c r="A17" s="640"/>
      <c r="B17" s="423">
        <v>13</v>
      </c>
      <c r="C17" s="432">
        <v>14</v>
      </c>
      <c r="D17" s="452">
        <v>0.22</v>
      </c>
      <c r="E17" s="418">
        <f t="shared" si="3"/>
        <v>0.22</v>
      </c>
      <c r="F17" s="425">
        <f t="shared" si="4"/>
        <v>0</v>
      </c>
      <c r="G17" s="414">
        <f t="shared" si="5"/>
        <v>0.22</v>
      </c>
      <c r="J17" s="102"/>
      <c r="K17" s="100"/>
      <c r="L17" s="100"/>
      <c r="M17" s="100"/>
      <c r="N17" s="100"/>
      <c r="O17" s="100"/>
      <c r="P17" s="100"/>
    </row>
    <row r="18" spans="1:16" s="103" customFormat="1" ht="23.25" customHeight="1" x14ac:dyDescent="0.2">
      <c r="A18" s="640"/>
      <c r="B18" s="423">
        <v>14</v>
      </c>
      <c r="C18" s="432">
        <v>15</v>
      </c>
      <c r="D18" s="452">
        <v>0.24</v>
      </c>
      <c r="E18" s="418">
        <f t="shared" si="3"/>
        <v>0.24</v>
      </c>
      <c r="F18" s="425">
        <f t="shared" si="4"/>
        <v>0</v>
      </c>
      <c r="G18" s="414">
        <f t="shared" si="5"/>
        <v>0.24</v>
      </c>
      <c r="J18" s="102"/>
      <c r="K18" s="100"/>
      <c r="L18" s="100"/>
      <c r="M18" s="100"/>
      <c r="N18" s="100"/>
      <c r="O18" s="100"/>
      <c r="P18" s="100"/>
    </row>
    <row r="19" spans="1:16" ht="23.25" customHeight="1" thickBot="1" x14ac:dyDescent="0.25">
      <c r="A19" s="640"/>
      <c r="B19" s="423">
        <v>15</v>
      </c>
      <c r="C19" s="432">
        <v>25</v>
      </c>
      <c r="D19" s="451">
        <v>0.3</v>
      </c>
      <c r="E19" s="418">
        <f t="shared" si="3"/>
        <v>0.3</v>
      </c>
      <c r="F19" s="425">
        <f t="shared" si="4"/>
        <v>0</v>
      </c>
      <c r="G19" s="414">
        <f t="shared" si="5"/>
        <v>0.3</v>
      </c>
    </row>
    <row r="20" spans="1:16" s="103" customFormat="1" ht="23.25" customHeight="1" x14ac:dyDescent="0.2">
      <c r="A20" s="639" t="s">
        <v>326</v>
      </c>
      <c r="B20" s="420"/>
      <c r="C20" s="431">
        <v>10</v>
      </c>
      <c r="D20" s="433">
        <v>0.16</v>
      </c>
      <c r="E20" s="416">
        <f t="shared" ref="E20:E26" si="6">D20</f>
        <v>0.16</v>
      </c>
      <c r="F20" s="422">
        <f t="shared" ref="F20:F26" si="7">D20-E20</f>
        <v>0</v>
      </c>
      <c r="G20" s="413">
        <f t="shared" ref="G20:G26" si="8">D20</f>
        <v>0.16</v>
      </c>
      <c r="J20" s="102"/>
      <c r="K20" s="100"/>
      <c r="L20" s="100"/>
      <c r="M20" s="100"/>
      <c r="N20" s="100"/>
      <c r="O20" s="100"/>
      <c r="P20" s="100"/>
    </row>
    <row r="21" spans="1:16" s="103" customFormat="1" ht="23.25" customHeight="1" x14ac:dyDescent="0.2">
      <c r="A21" s="640"/>
      <c r="B21" s="423">
        <v>10</v>
      </c>
      <c r="C21" s="432">
        <v>11</v>
      </c>
      <c r="D21" s="434">
        <v>0.17</v>
      </c>
      <c r="E21" s="418">
        <f t="shared" si="6"/>
        <v>0.17</v>
      </c>
      <c r="F21" s="425">
        <f t="shared" si="7"/>
        <v>0</v>
      </c>
      <c r="G21" s="414">
        <f t="shared" si="8"/>
        <v>0.17</v>
      </c>
      <c r="J21" s="102"/>
      <c r="K21" s="100"/>
      <c r="L21" s="100"/>
      <c r="M21" s="100"/>
      <c r="N21" s="100"/>
      <c r="O21" s="100"/>
      <c r="P21" s="100"/>
    </row>
    <row r="22" spans="1:16" s="103" customFormat="1" ht="23.25" customHeight="1" x14ac:dyDescent="0.2">
      <c r="A22" s="640"/>
      <c r="B22" s="423">
        <v>11</v>
      </c>
      <c r="C22" s="432">
        <v>12</v>
      </c>
      <c r="D22" s="434">
        <v>0.19</v>
      </c>
      <c r="E22" s="418">
        <f t="shared" si="6"/>
        <v>0.19</v>
      </c>
      <c r="F22" s="425">
        <f t="shared" si="7"/>
        <v>0</v>
      </c>
      <c r="G22" s="414">
        <f t="shared" si="8"/>
        <v>0.19</v>
      </c>
      <c r="J22" s="102"/>
      <c r="K22" s="100"/>
      <c r="L22" s="100"/>
      <c r="M22" s="100"/>
      <c r="N22" s="100"/>
      <c r="O22" s="100"/>
      <c r="P22" s="100"/>
    </row>
    <row r="23" spans="1:16" s="103" customFormat="1" ht="23.25" customHeight="1" x14ac:dyDescent="0.2">
      <c r="A23" s="640"/>
      <c r="B23" s="423">
        <v>12</v>
      </c>
      <c r="C23" s="432">
        <v>13</v>
      </c>
      <c r="D23" s="434">
        <v>0.21</v>
      </c>
      <c r="E23" s="418">
        <f t="shared" si="6"/>
        <v>0.21</v>
      </c>
      <c r="F23" s="425">
        <f t="shared" si="7"/>
        <v>0</v>
      </c>
      <c r="G23" s="414">
        <f t="shared" si="8"/>
        <v>0.21</v>
      </c>
      <c r="J23" s="102"/>
      <c r="K23" s="100"/>
      <c r="L23" s="100"/>
      <c r="M23" s="100"/>
      <c r="N23" s="100"/>
      <c r="O23" s="100"/>
      <c r="P23" s="100"/>
    </row>
    <row r="24" spans="1:16" s="103" customFormat="1" ht="23.25" customHeight="1" x14ac:dyDescent="0.2">
      <c r="A24" s="640"/>
      <c r="B24" s="423">
        <v>13</v>
      </c>
      <c r="C24" s="432">
        <v>14</v>
      </c>
      <c r="D24" s="452">
        <v>0.23</v>
      </c>
      <c r="E24" s="418">
        <f t="shared" si="6"/>
        <v>0.23</v>
      </c>
      <c r="F24" s="425">
        <f t="shared" si="7"/>
        <v>0</v>
      </c>
      <c r="G24" s="414">
        <f t="shared" si="8"/>
        <v>0.23</v>
      </c>
      <c r="J24" s="102"/>
      <c r="K24" s="100"/>
      <c r="L24" s="100"/>
      <c r="M24" s="100"/>
      <c r="N24" s="100"/>
      <c r="O24" s="100"/>
      <c r="P24" s="100"/>
    </row>
    <row r="25" spans="1:16" s="103" customFormat="1" ht="23.25" customHeight="1" x14ac:dyDescent="0.2">
      <c r="A25" s="640"/>
      <c r="B25" s="423">
        <v>14</v>
      </c>
      <c r="C25" s="432">
        <v>15</v>
      </c>
      <c r="D25" s="452">
        <v>0.25</v>
      </c>
      <c r="E25" s="418">
        <f t="shared" si="6"/>
        <v>0.25</v>
      </c>
      <c r="F25" s="425">
        <f t="shared" si="7"/>
        <v>0</v>
      </c>
      <c r="G25" s="414">
        <f t="shared" si="8"/>
        <v>0.25</v>
      </c>
      <c r="J25" s="102"/>
      <c r="K25" s="100"/>
      <c r="L25" s="100"/>
      <c r="M25" s="100"/>
      <c r="N25" s="100"/>
      <c r="O25" s="100"/>
      <c r="P25" s="100"/>
    </row>
    <row r="26" spans="1:16" ht="23.25" customHeight="1" thickBot="1" x14ac:dyDescent="0.25">
      <c r="A26" s="640"/>
      <c r="B26" s="423">
        <v>15</v>
      </c>
      <c r="C26" s="432">
        <v>25</v>
      </c>
      <c r="D26" s="451">
        <v>0.3</v>
      </c>
      <c r="E26" s="418">
        <f t="shared" si="6"/>
        <v>0.3</v>
      </c>
      <c r="F26" s="425">
        <f t="shared" si="7"/>
        <v>0</v>
      </c>
      <c r="G26" s="414">
        <f t="shared" si="8"/>
        <v>0.3</v>
      </c>
    </row>
    <row r="27" spans="1:16" s="103" customFormat="1" ht="23.25" customHeight="1" x14ac:dyDescent="0.2">
      <c r="A27" s="639" t="s">
        <v>327</v>
      </c>
      <c r="B27" s="420"/>
      <c r="C27" s="431">
        <v>10</v>
      </c>
      <c r="D27" s="433">
        <v>0.16</v>
      </c>
      <c r="E27" s="416">
        <f t="shared" ref="E27:E34" si="9">D27</f>
        <v>0.16</v>
      </c>
      <c r="F27" s="422">
        <f t="shared" ref="F27:F34" si="10">D27-E27</f>
        <v>0</v>
      </c>
      <c r="G27" s="413">
        <f t="shared" ref="G27:G34" si="11">D27</f>
        <v>0.16</v>
      </c>
      <c r="J27" s="102"/>
      <c r="K27" s="100"/>
      <c r="L27" s="100"/>
      <c r="M27" s="100"/>
      <c r="N27" s="100"/>
      <c r="O27" s="100"/>
      <c r="P27" s="100"/>
    </row>
    <row r="28" spans="1:16" s="103" customFormat="1" ht="23.25" customHeight="1" x14ac:dyDescent="0.2">
      <c r="A28" s="640"/>
      <c r="B28" s="423">
        <v>10</v>
      </c>
      <c r="C28" s="432">
        <v>11</v>
      </c>
      <c r="D28" s="434">
        <v>0.17</v>
      </c>
      <c r="E28" s="418">
        <f t="shared" si="9"/>
        <v>0.17</v>
      </c>
      <c r="F28" s="425">
        <f t="shared" si="10"/>
        <v>0</v>
      </c>
      <c r="G28" s="414">
        <f t="shared" si="11"/>
        <v>0.17</v>
      </c>
      <c r="J28" s="102"/>
      <c r="K28" s="100"/>
      <c r="L28" s="100"/>
      <c r="M28" s="100"/>
      <c r="N28" s="100"/>
      <c r="O28" s="100"/>
      <c r="P28" s="100"/>
    </row>
    <row r="29" spans="1:16" s="103" customFormat="1" ht="23.25" customHeight="1" x14ac:dyDescent="0.2">
      <c r="A29" s="640"/>
      <c r="B29" s="423">
        <v>11</v>
      </c>
      <c r="C29" s="432">
        <v>12</v>
      </c>
      <c r="D29" s="434">
        <v>0.18</v>
      </c>
      <c r="E29" s="418">
        <f t="shared" si="9"/>
        <v>0.18</v>
      </c>
      <c r="F29" s="425">
        <f t="shared" si="10"/>
        <v>0</v>
      </c>
      <c r="G29" s="414">
        <f t="shared" si="11"/>
        <v>0.18</v>
      </c>
      <c r="J29" s="102"/>
      <c r="K29" s="100"/>
      <c r="L29" s="100"/>
      <c r="M29" s="100"/>
      <c r="N29" s="100"/>
      <c r="O29" s="100"/>
      <c r="P29" s="100"/>
    </row>
    <row r="30" spans="1:16" ht="23.25" customHeight="1" thickBot="1" x14ac:dyDescent="0.25">
      <c r="A30" s="640"/>
      <c r="B30" s="423">
        <v>15</v>
      </c>
      <c r="C30" s="432">
        <v>25</v>
      </c>
      <c r="D30" s="451">
        <v>0.2</v>
      </c>
      <c r="E30" s="418">
        <f t="shared" si="9"/>
        <v>0.2</v>
      </c>
      <c r="F30" s="425">
        <f t="shared" si="10"/>
        <v>0</v>
      </c>
      <c r="G30" s="414">
        <f t="shared" si="11"/>
        <v>0.2</v>
      </c>
    </row>
    <row r="31" spans="1:16" s="103" customFormat="1" ht="23.25" customHeight="1" x14ac:dyDescent="0.2">
      <c r="A31" s="639" t="s">
        <v>328</v>
      </c>
      <c r="B31" s="420"/>
      <c r="C31" s="431">
        <v>11</v>
      </c>
      <c r="D31" s="433">
        <v>0.16</v>
      </c>
      <c r="E31" s="416">
        <f t="shared" si="9"/>
        <v>0.16</v>
      </c>
      <c r="F31" s="422">
        <f t="shared" si="10"/>
        <v>0</v>
      </c>
      <c r="G31" s="413">
        <f t="shared" si="11"/>
        <v>0.16</v>
      </c>
      <c r="J31" s="102"/>
      <c r="K31" s="100"/>
      <c r="L31" s="100"/>
      <c r="M31" s="100"/>
      <c r="N31" s="100"/>
      <c r="O31" s="100"/>
      <c r="P31" s="100"/>
    </row>
    <row r="32" spans="1:16" s="103" customFormat="1" ht="23.25" customHeight="1" x14ac:dyDescent="0.2">
      <c r="A32" s="640"/>
      <c r="B32" s="423">
        <v>11</v>
      </c>
      <c r="C32" s="432">
        <v>12</v>
      </c>
      <c r="D32" s="434">
        <v>0.17</v>
      </c>
      <c r="E32" s="418">
        <f t="shared" si="9"/>
        <v>0.17</v>
      </c>
      <c r="F32" s="425">
        <f t="shared" si="10"/>
        <v>0</v>
      </c>
      <c r="G32" s="414">
        <f t="shared" si="11"/>
        <v>0.17</v>
      </c>
      <c r="J32" s="102"/>
      <c r="K32" s="100"/>
      <c r="L32" s="100"/>
      <c r="M32" s="100"/>
      <c r="N32" s="100"/>
      <c r="O32" s="100"/>
      <c r="P32" s="100"/>
    </row>
    <row r="33" spans="1:16" s="103" customFormat="1" ht="23.25" customHeight="1" x14ac:dyDescent="0.2">
      <c r="A33" s="640"/>
      <c r="B33" s="423">
        <v>12</v>
      </c>
      <c r="C33" s="432">
        <v>13</v>
      </c>
      <c r="D33" s="434">
        <v>0.19</v>
      </c>
      <c r="E33" s="418">
        <f t="shared" si="9"/>
        <v>0.19</v>
      </c>
      <c r="F33" s="425">
        <f t="shared" si="10"/>
        <v>0</v>
      </c>
      <c r="G33" s="414">
        <f t="shared" si="11"/>
        <v>0.19</v>
      </c>
      <c r="J33" s="102"/>
      <c r="K33" s="100"/>
      <c r="L33" s="100"/>
      <c r="M33" s="100"/>
      <c r="N33" s="100"/>
      <c r="O33" s="100"/>
      <c r="P33" s="100"/>
    </row>
    <row r="34" spans="1:16" ht="23.25" customHeight="1" thickBot="1" x14ac:dyDescent="0.25">
      <c r="A34" s="640"/>
      <c r="B34" s="423">
        <v>13</v>
      </c>
      <c r="C34" s="432">
        <v>25</v>
      </c>
      <c r="D34" s="451">
        <v>0.2</v>
      </c>
      <c r="E34" s="418">
        <f t="shared" si="9"/>
        <v>0.2</v>
      </c>
      <c r="F34" s="425">
        <f t="shared" si="10"/>
        <v>0</v>
      </c>
      <c r="G34" s="414">
        <f t="shared" si="11"/>
        <v>0.2</v>
      </c>
    </row>
    <row r="35" spans="1:16" ht="13" x14ac:dyDescent="0.2">
      <c r="A35" s="656"/>
      <c r="B35" s="656"/>
      <c r="C35" s="656"/>
      <c r="D35" s="656"/>
      <c r="E35" s="656"/>
      <c r="F35" s="656"/>
      <c r="G35" s="656"/>
    </row>
    <row r="36" spans="1:16" x14ac:dyDescent="0.2">
      <c r="A36" s="657" t="s">
        <v>318</v>
      </c>
      <c r="B36" s="657"/>
      <c r="C36" s="657"/>
      <c r="D36" s="657"/>
      <c r="E36" s="657"/>
      <c r="F36" s="657"/>
      <c r="G36" s="657"/>
    </row>
    <row r="37" spans="1:16" x14ac:dyDescent="0.2">
      <c r="A37" s="638"/>
      <c r="B37" s="638"/>
      <c r="C37" s="638"/>
      <c r="D37" s="638"/>
      <c r="E37" s="638"/>
      <c r="F37" s="638"/>
      <c r="G37" s="638"/>
    </row>
    <row r="38" spans="1:16" s="103" customFormat="1" x14ac:dyDescent="0.2">
      <c r="A38" s="638"/>
      <c r="B38" s="638"/>
      <c r="C38" s="638"/>
      <c r="D38" s="638"/>
      <c r="E38" s="638"/>
      <c r="F38" s="638"/>
      <c r="G38" s="638"/>
      <c r="J38" s="102"/>
      <c r="K38" s="100"/>
      <c r="L38" s="100"/>
      <c r="M38" s="100"/>
      <c r="N38" s="100"/>
      <c r="O38" s="100"/>
      <c r="P38" s="100"/>
    </row>
    <row r="39" spans="1:16" s="103" customFormat="1" x14ac:dyDescent="0.2">
      <c r="A39" s="638"/>
      <c r="B39" s="638"/>
      <c r="C39" s="638"/>
      <c r="D39" s="638"/>
      <c r="E39" s="638"/>
      <c r="F39" s="638"/>
      <c r="G39" s="638"/>
      <c r="J39" s="102"/>
      <c r="K39" s="100"/>
      <c r="L39" s="100"/>
      <c r="M39" s="100"/>
      <c r="N39" s="100"/>
      <c r="O39" s="100"/>
      <c r="P39" s="100"/>
    </row>
    <row r="40" spans="1:16" s="103" customFormat="1" x14ac:dyDescent="0.2">
      <c r="A40" s="638"/>
      <c r="B40" s="638"/>
      <c r="C40" s="638"/>
      <c r="D40" s="638"/>
      <c r="E40" s="638"/>
      <c r="F40" s="638"/>
      <c r="G40" s="638"/>
      <c r="J40" s="102"/>
      <c r="K40" s="100"/>
      <c r="L40" s="100"/>
      <c r="M40" s="100"/>
      <c r="N40" s="100"/>
      <c r="O40" s="100"/>
      <c r="P40" s="100"/>
    </row>
  </sheetData>
  <mergeCells count="14">
    <mergeCell ref="A1:G2"/>
    <mergeCell ref="A4:A5"/>
    <mergeCell ref="B4:C5"/>
    <mergeCell ref="D4:D5"/>
    <mergeCell ref="E4:F4"/>
    <mergeCell ref="A27:A30"/>
    <mergeCell ref="G4:G5"/>
    <mergeCell ref="A20:A26"/>
    <mergeCell ref="A37:G40"/>
    <mergeCell ref="A13:A19"/>
    <mergeCell ref="A6:A12"/>
    <mergeCell ref="A35:G35"/>
    <mergeCell ref="A36:G36"/>
    <mergeCell ref="A31:A34"/>
  </mergeCells>
  <phoneticPr fontId="36"/>
  <pageMargins left="0.70866141732283472" right="0.70866141732283472" top="0.74803149606299213" bottom="0.74803149606299213" header="0.31496062992125984" footer="0.31496062992125984"/>
  <pageSetup paperSize="9" scale="8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8"/>
  <sheetViews>
    <sheetView view="pageBreakPreview" topLeftCell="A10" zoomScale="85" zoomScaleNormal="85" zoomScaleSheetLayoutView="85" workbookViewId="0">
      <selection activeCell="D52" sqref="D52"/>
    </sheetView>
  </sheetViews>
  <sheetFormatPr defaultColWidth="9.09765625" defaultRowHeight="12" x14ac:dyDescent="0.2"/>
  <cols>
    <col min="1" max="1" width="14.296875" style="99" customWidth="1"/>
    <col min="2" max="2" width="14.296875" style="100" customWidth="1"/>
    <col min="3" max="4" width="14.296875" style="99" customWidth="1"/>
    <col min="5" max="5" width="17.09765625" style="101" customWidth="1"/>
    <col min="6" max="7" width="17.09765625" style="102" customWidth="1"/>
    <col min="8" max="8" width="10.09765625" style="103" customWidth="1"/>
    <col min="9" max="9" width="11.69921875" style="103" customWidth="1"/>
    <col min="10" max="10" width="11.69921875" style="102" customWidth="1"/>
    <col min="11" max="11" width="2.69921875" style="100" customWidth="1"/>
    <col min="12" max="12" width="2.69921875" style="100" bestFit="1" customWidth="1"/>
    <col min="13" max="13" width="5.69921875" style="100" customWidth="1"/>
    <col min="14" max="14" width="5.69921875" style="100" bestFit="1" customWidth="1"/>
    <col min="15" max="15" width="2.69921875" style="100" bestFit="1" customWidth="1"/>
    <col min="16" max="16" width="5.69921875" style="100" customWidth="1"/>
    <col min="17" max="16384" width="9.09765625" style="100"/>
  </cols>
  <sheetData>
    <row r="1" spans="1:16" ht="18.75" customHeight="1" x14ac:dyDescent="0.2">
      <c r="A1" s="636" t="s">
        <v>256</v>
      </c>
      <c r="B1" s="636"/>
      <c r="C1" s="636"/>
      <c r="D1" s="636"/>
      <c r="E1" s="636"/>
      <c r="F1" s="636"/>
      <c r="G1" s="636"/>
      <c r="H1" s="105"/>
      <c r="I1" s="354"/>
      <c r="J1" s="354"/>
      <c r="K1" s="106"/>
    </row>
    <row r="2" spans="1:16" ht="13.5" customHeight="1" x14ac:dyDescent="0.2">
      <c r="A2" s="636"/>
      <c r="B2" s="636"/>
      <c r="C2" s="636"/>
      <c r="D2" s="636"/>
      <c r="E2" s="636"/>
      <c r="F2" s="636"/>
      <c r="G2" s="636"/>
      <c r="H2" s="105"/>
      <c r="I2" s="354"/>
      <c r="J2" s="354"/>
      <c r="K2" s="106"/>
    </row>
    <row r="3" spans="1:16" ht="15" customHeight="1" thickBot="1" x14ac:dyDescent="0.25">
      <c r="A3" s="105"/>
      <c r="B3" s="105"/>
      <c r="C3" s="105"/>
      <c r="D3" s="105"/>
      <c r="E3" s="105"/>
      <c r="F3" s="105"/>
      <c r="G3" s="355" t="s">
        <v>265</v>
      </c>
      <c r="H3" s="105"/>
      <c r="I3" s="354"/>
      <c r="J3" s="354"/>
      <c r="K3" s="106"/>
    </row>
    <row r="4" spans="1:16" ht="18.75" customHeight="1" x14ac:dyDescent="0.2">
      <c r="A4" s="624" t="s">
        <v>230</v>
      </c>
      <c r="B4" s="626" t="s">
        <v>281</v>
      </c>
      <c r="C4" s="648"/>
      <c r="D4" s="630" t="s">
        <v>102</v>
      </c>
      <c r="E4" s="632" t="s">
        <v>274</v>
      </c>
      <c r="F4" s="633"/>
      <c r="G4" s="634" t="s">
        <v>44</v>
      </c>
      <c r="H4" s="356"/>
      <c r="I4" s="356"/>
      <c r="J4" s="356"/>
      <c r="K4" s="106"/>
    </row>
    <row r="5" spans="1:16" ht="18.75" customHeight="1" thickBot="1" x14ac:dyDescent="0.25">
      <c r="A5" s="625"/>
      <c r="B5" s="628"/>
      <c r="C5" s="649"/>
      <c r="D5" s="631"/>
      <c r="E5" s="357" t="s">
        <v>317</v>
      </c>
      <c r="F5" s="358" t="s">
        <v>234</v>
      </c>
      <c r="G5" s="635"/>
      <c r="H5" s="237"/>
      <c r="I5" s="324"/>
      <c r="J5" s="325"/>
      <c r="K5" s="106"/>
    </row>
    <row r="6" spans="1:16" s="103" customFormat="1" ht="23.25" customHeight="1" x14ac:dyDescent="0.2">
      <c r="A6" s="639" t="s">
        <v>329</v>
      </c>
      <c r="B6" s="420"/>
      <c r="C6" s="431">
        <v>10</v>
      </c>
      <c r="D6" s="433">
        <v>0.16</v>
      </c>
      <c r="E6" s="416">
        <f t="shared" ref="E6:E12" si="0">D6</f>
        <v>0.16</v>
      </c>
      <c r="F6" s="422">
        <f t="shared" ref="F6:F12" si="1">D6-E6</f>
        <v>0</v>
      </c>
      <c r="G6" s="413">
        <f t="shared" ref="G6:G12" si="2">D6</f>
        <v>0.16</v>
      </c>
      <c r="J6" s="102"/>
      <c r="K6" s="100"/>
      <c r="L6" s="100"/>
      <c r="M6" s="100"/>
      <c r="N6" s="100"/>
      <c r="O6" s="100"/>
      <c r="P6" s="100"/>
    </row>
    <row r="7" spans="1:16" s="103" customFormat="1" ht="23.25" customHeight="1" x14ac:dyDescent="0.2">
      <c r="A7" s="640"/>
      <c r="B7" s="423">
        <v>10</v>
      </c>
      <c r="C7" s="432">
        <v>11</v>
      </c>
      <c r="D7" s="434">
        <v>0.17</v>
      </c>
      <c r="E7" s="418">
        <f t="shared" si="0"/>
        <v>0.17</v>
      </c>
      <c r="F7" s="425">
        <f t="shared" si="1"/>
        <v>0</v>
      </c>
      <c r="G7" s="414">
        <f t="shared" si="2"/>
        <v>0.17</v>
      </c>
      <c r="J7" s="102"/>
      <c r="K7" s="100"/>
      <c r="L7" s="100"/>
      <c r="M7" s="100"/>
      <c r="N7" s="100"/>
      <c r="O7" s="100"/>
      <c r="P7" s="100"/>
    </row>
    <row r="8" spans="1:16" s="103" customFormat="1" ht="23.25" customHeight="1" x14ac:dyDescent="0.2">
      <c r="A8" s="640"/>
      <c r="B8" s="423">
        <v>11</v>
      </c>
      <c r="C8" s="432">
        <v>12</v>
      </c>
      <c r="D8" s="434">
        <v>0.19</v>
      </c>
      <c r="E8" s="418">
        <f t="shared" si="0"/>
        <v>0.19</v>
      </c>
      <c r="F8" s="425">
        <f t="shared" si="1"/>
        <v>0</v>
      </c>
      <c r="G8" s="414">
        <f t="shared" si="2"/>
        <v>0.19</v>
      </c>
      <c r="J8" s="102"/>
      <c r="K8" s="100"/>
      <c r="L8" s="100"/>
      <c r="M8" s="100"/>
      <c r="N8" s="100"/>
      <c r="O8" s="100"/>
      <c r="P8" s="100"/>
    </row>
    <row r="9" spans="1:16" s="103" customFormat="1" ht="23.25" customHeight="1" x14ac:dyDescent="0.2">
      <c r="A9" s="640"/>
      <c r="B9" s="423">
        <v>12</v>
      </c>
      <c r="C9" s="432">
        <v>13</v>
      </c>
      <c r="D9" s="434">
        <v>0.21</v>
      </c>
      <c r="E9" s="418">
        <f t="shared" si="0"/>
        <v>0.21</v>
      </c>
      <c r="F9" s="425">
        <f t="shared" si="1"/>
        <v>0</v>
      </c>
      <c r="G9" s="414">
        <f t="shared" si="2"/>
        <v>0.21</v>
      </c>
      <c r="J9" s="102"/>
      <c r="K9" s="100"/>
      <c r="L9" s="100"/>
      <c r="M9" s="100"/>
      <c r="N9" s="100"/>
      <c r="O9" s="100"/>
      <c r="P9" s="100"/>
    </row>
    <row r="10" spans="1:16" s="103" customFormat="1" ht="23.25" customHeight="1" x14ac:dyDescent="0.2">
      <c r="A10" s="640"/>
      <c r="B10" s="423">
        <v>13</v>
      </c>
      <c r="C10" s="432">
        <v>14</v>
      </c>
      <c r="D10" s="452">
        <v>0.23</v>
      </c>
      <c r="E10" s="418">
        <f t="shared" si="0"/>
        <v>0.23</v>
      </c>
      <c r="F10" s="425">
        <f t="shared" si="1"/>
        <v>0</v>
      </c>
      <c r="G10" s="414">
        <f t="shared" si="2"/>
        <v>0.23</v>
      </c>
      <c r="J10" s="102"/>
      <c r="K10" s="100"/>
      <c r="L10" s="100"/>
      <c r="M10" s="100"/>
      <c r="N10" s="100"/>
      <c r="O10" s="100"/>
      <c r="P10" s="100"/>
    </row>
    <row r="11" spans="1:16" s="103" customFormat="1" ht="23.25" customHeight="1" x14ac:dyDescent="0.2">
      <c r="A11" s="640"/>
      <c r="B11" s="423">
        <v>14</v>
      </c>
      <c r="C11" s="432">
        <v>15</v>
      </c>
      <c r="D11" s="452">
        <v>0.25</v>
      </c>
      <c r="E11" s="418">
        <f t="shared" si="0"/>
        <v>0.25</v>
      </c>
      <c r="F11" s="425">
        <f t="shared" si="1"/>
        <v>0</v>
      </c>
      <c r="G11" s="414">
        <f t="shared" si="2"/>
        <v>0.25</v>
      </c>
      <c r="J11" s="102"/>
      <c r="K11" s="100"/>
      <c r="L11" s="100"/>
      <c r="M11" s="100"/>
      <c r="N11" s="100"/>
      <c r="O11" s="100"/>
      <c r="P11" s="100"/>
    </row>
    <row r="12" spans="1:16" ht="23.25" customHeight="1" thickBot="1" x14ac:dyDescent="0.25">
      <c r="A12" s="640"/>
      <c r="B12" s="423">
        <v>15</v>
      </c>
      <c r="C12" s="432">
        <v>25</v>
      </c>
      <c r="D12" s="451">
        <v>0.3</v>
      </c>
      <c r="E12" s="418">
        <f t="shared" si="0"/>
        <v>0.3</v>
      </c>
      <c r="F12" s="425">
        <f t="shared" si="1"/>
        <v>0</v>
      </c>
      <c r="G12" s="414">
        <f t="shared" si="2"/>
        <v>0.3</v>
      </c>
    </row>
    <row r="13" spans="1:16" s="103" customFormat="1" ht="23.25" customHeight="1" x14ac:dyDescent="0.2">
      <c r="A13" s="639" t="s">
        <v>330</v>
      </c>
      <c r="B13" s="453">
        <v>8</v>
      </c>
      <c r="C13" s="431"/>
      <c r="D13" s="433">
        <v>0.16000000000000003</v>
      </c>
      <c r="E13" s="416">
        <f t="shared" ref="E13:E19" si="3">D13</f>
        <v>0.16000000000000003</v>
      </c>
      <c r="F13" s="422">
        <f t="shared" ref="F13:F19" si="4">D13-E13</f>
        <v>0</v>
      </c>
      <c r="G13" s="413">
        <f t="shared" ref="G13:G19" si="5">D13</f>
        <v>0.16000000000000003</v>
      </c>
      <c r="J13" s="102"/>
      <c r="K13" s="100"/>
      <c r="L13" s="100"/>
      <c r="M13" s="100"/>
      <c r="N13" s="100"/>
      <c r="O13" s="100"/>
      <c r="P13" s="100"/>
    </row>
    <row r="14" spans="1:16" s="103" customFormat="1" ht="23.25" customHeight="1" x14ac:dyDescent="0.2">
      <c r="A14" s="640"/>
      <c r="B14" s="423">
        <f>B13</f>
        <v>8</v>
      </c>
      <c r="C14" s="432">
        <f>B13+1</f>
        <v>9</v>
      </c>
      <c r="D14" s="434">
        <v>0.17000000000000004</v>
      </c>
      <c r="E14" s="418">
        <f t="shared" si="3"/>
        <v>0.17000000000000004</v>
      </c>
      <c r="F14" s="425">
        <f t="shared" si="4"/>
        <v>0</v>
      </c>
      <c r="G14" s="414">
        <f t="shared" si="5"/>
        <v>0.17000000000000004</v>
      </c>
      <c r="J14" s="102"/>
      <c r="K14" s="100"/>
      <c r="L14" s="100"/>
      <c r="M14" s="100"/>
      <c r="N14" s="100"/>
      <c r="O14" s="100"/>
      <c r="P14" s="100"/>
    </row>
    <row r="15" spans="1:16" s="103" customFormat="1" ht="23.25" customHeight="1" x14ac:dyDescent="0.2">
      <c r="A15" s="640"/>
      <c r="B15" s="423">
        <f>C14</f>
        <v>9</v>
      </c>
      <c r="C15" s="432">
        <f>B15+1</f>
        <v>10</v>
      </c>
      <c r="D15" s="434">
        <v>0.19000000000000006</v>
      </c>
      <c r="E15" s="418">
        <f t="shared" si="3"/>
        <v>0.19000000000000006</v>
      </c>
      <c r="F15" s="425">
        <f t="shared" si="4"/>
        <v>0</v>
      </c>
      <c r="G15" s="414">
        <f t="shared" si="5"/>
        <v>0.19000000000000006</v>
      </c>
      <c r="J15" s="102"/>
      <c r="K15" s="100"/>
      <c r="L15" s="100"/>
      <c r="M15" s="100"/>
      <c r="N15" s="100"/>
      <c r="O15" s="100"/>
      <c r="P15" s="100"/>
    </row>
    <row r="16" spans="1:16" s="103" customFormat="1" ht="23.25" customHeight="1" x14ac:dyDescent="0.2">
      <c r="A16" s="640"/>
      <c r="B16" s="423">
        <f>B15+1</f>
        <v>10</v>
      </c>
      <c r="C16" s="432">
        <f>B16+1</f>
        <v>11</v>
      </c>
      <c r="D16" s="434">
        <v>0.21000000000000005</v>
      </c>
      <c r="E16" s="418">
        <f t="shared" si="3"/>
        <v>0.21000000000000005</v>
      </c>
      <c r="F16" s="425">
        <f t="shared" si="4"/>
        <v>0</v>
      </c>
      <c r="G16" s="414">
        <f t="shared" si="5"/>
        <v>0.21000000000000005</v>
      </c>
      <c r="J16" s="102"/>
      <c r="K16" s="100"/>
      <c r="L16" s="100"/>
      <c r="M16" s="100"/>
      <c r="N16" s="100"/>
      <c r="O16" s="100"/>
      <c r="P16" s="100"/>
    </row>
    <row r="17" spans="1:16" s="103" customFormat="1" ht="23.25" customHeight="1" x14ac:dyDescent="0.2">
      <c r="A17" s="640"/>
      <c r="B17" s="423">
        <f>B16+1</f>
        <v>11</v>
      </c>
      <c r="C17" s="432">
        <f>B17+1</f>
        <v>12</v>
      </c>
      <c r="D17" s="452">
        <v>0.23000000000000004</v>
      </c>
      <c r="E17" s="418">
        <f t="shared" si="3"/>
        <v>0.23000000000000004</v>
      </c>
      <c r="F17" s="425">
        <f t="shared" si="4"/>
        <v>0</v>
      </c>
      <c r="G17" s="414">
        <f t="shared" si="5"/>
        <v>0.23000000000000004</v>
      </c>
      <c r="J17" s="102"/>
      <c r="K17" s="100"/>
      <c r="L17" s="100"/>
      <c r="M17" s="100"/>
      <c r="N17" s="100"/>
      <c r="O17" s="100"/>
      <c r="P17" s="100"/>
    </row>
    <row r="18" spans="1:16" s="103" customFormat="1" ht="23.25" customHeight="1" x14ac:dyDescent="0.2">
      <c r="A18" s="640"/>
      <c r="B18" s="423">
        <f>B17+1</f>
        <v>12</v>
      </c>
      <c r="C18" s="432">
        <f>B18+1</f>
        <v>13</v>
      </c>
      <c r="D18" s="452">
        <v>0.25000000000000006</v>
      </c>
      <c r="E18" s="418">
        <f t="shared" si="3"/>
        <v>0.25000000000000006</v>
      </c>
      <c r="F18" s="425">
        <f t="shared" si="4"/>
        <v>0</v>
      </c>
      <c r="G18" s="414">
        <f t="shared" si="5"/>
        <v>0.25000000000000006</v>
      </c>
      <c r="J18" s="102"/>
      <c r="K18" s="100"/>
      <c r="L18" s="100"/>
      <c r="M18" s="100"/>
      <c r="N18" s="100"/>
      <c r="O18" s="100"/>
      <c r="P18" s="100"/>
    </row>
    <row r="19" spans="1:16" ht="23.25" customHeight="1" thickBot="1" x14ac:dyDescent="0.25">
      <c r="A19" s="640"/>
      <c r="B19" s="423">
        <f>B18+1</f>
        <v>13</v>
      </c>
      <c r="C19" s="432">
        <v>25</v>
      </c>
      <c r="D19" s="451">
        <v>0.30000000000000004</v>
      </c>
      <c r="E19" s="418">
        <f t="shared" si="3"/>
        <v>0.30000000000000004</v>
      </c>
      <c r="F19" s="425">
        <f t="shared" si="4"/>
        <v>0</v>
      </c>
      <c r="G19" s="414">
        <f t="shared" si="5"/>
        <v>0.30000000000000004</v>
      </c>
    </row>
    <row r="20" spans="1:16" s="103" customFormat="1" ht="23.25" customHeight="1" x14ac:dyDescent="0.2">
      <c r="A20" s="639" t="s">
        <v>331</v>
      </c>
      <c r="B20" s="453">
        <v>9</v>
      </c>
      <c r="C20" s="431"/>
      <c r="D20" s="433">
        <v>0.16000000000000003</v>
      </c>
      <c r="E20" s="416">
        <f t="shared" ref="E20:E25" si="6">D20</f>
        <v>0.16000000000000003</v>
      </c>
      <c r="F20" s="422">
        <f t="shared" ref="F20:F25" si="7">D20-E20</f>
        <v>0</v>
      </c>
      <c r="G20" s="413">
        <f t="shared" ref="G20:G25" si="8">D20</f>
        <v>0.16000000000000003</v>
      </c>
      <c r="J20" s="102"/>
      <c r="K20" s="100"/>
      <c r="L20" s="100"/>
      <c r="M20" s="100"/>
      <c r="N20" s="100"/>
      <c r="O20" s="100"/>
      <c r="P20" s="100"/>
    </row>
    <row r="21" spans="1:16" s="103" customFormat="1" ht="23.25" customHeight="1" x14ac:dyDescent="0.2">
      <c r="A21" s="640"/>
      <c r="B21" s="423">
        <f>B20</f>
        <v>9</v>
      </c>
      <c r="C21" s="432">
        <f>B20+1</f>
        <v>10</v>
      </c>
      <c r="D21" s="434">
        <v>0.18</v>
      </c>
      <c r="E21" s="418">
        <f t="shared" si="6"/>
        <v>0.18</v>
      </c>
      <c r="F21" s="425">
        <f t="shared" si="7"/>
        <v>0</v>
      </c>
      <c r="G21" s="414">
        <f t="shared" si="8"/>
        <v>0.18</v>
      </c>
      <c r="J21" s="102"/>
      <c r="K21" s="100"/>
      <c r="L21" s="100"/>
      <c r="M21" s="100"/>
      <c r="N21" s="100"/>
      <c r="O21" s="100"/>
      <c r="P21" s="100"/>
    </row>
    <row r="22" spans="1:16" s="103" customFormat="1" ht="23.25" customHeight="1" x14ac:dyDescent="0.2">
      <c r="A22" s="640"/>
      <c r="B22" s="423">
        <f>C21</f>
        <v>10</v>
      </c>
      <c r="C22" s="432">
        <f>B22+1</f>
        <v>11</v>
      </c>
      <c r="D22" s="434">
        <v>0.19000000000000006</v>
      </c>
      <c r="E22" s="418">
        <f t="shared" si="6"/>
        <v>0.19000000000000006</v>
      </c>
      <c r="F22" s="425">
        <f t="shared" si="7"/>
        <v>0</v>
      </c>
      <c r="G22" s="414">
        <f t="shared" si="8"/>
        <v>0.19000000000000006</v>
      </c>
      <c r="J22" s="102"/>
      <c r="K22" s="100"/>
      <c r="L22" s="100"/>
      <c r="M22" s="100"/>
      <c r="N22" s="100"/>
      <c r="O22" s="100"/>
      <c r="P22" s="100"/>
    </row>
    <row r="23" spans="1:16" s="103" customFormat="1" ht="23.25" customHeight="1" x14ac:dyDescent="0.2">
      <c r="A23" s="640"/>
      <c r="B23" s="423">
        <f>B22+1</f>
        <v>11</v>
      </c>
      <c r="C23" s="432">
        <f>B23+1</f>
        <v>12</v>
      </c>
      <c r="D23" s="434">
        <v>0.21000000000000005</v>
      </c>
      <c r="E23" s="418">
        <f t="shared" si="6"/>
        <v>0.21000000000000005</v>
      </c>
      <c r="F23" s="425">
        <f t="shared" si="7"/>
        <v>0</v>
      </c>
      <c r="G23" s="414">
        <f t="shared" si="8"/>
        <v>0.21000000000000005</v>
      </c>
      <c r="J23" s="102"/>
      <c r="K23" s="100"/>
      <c r="L23" s="100"/>
      <c r="M23" s="100"/>
      <c r="N23" s="100"/>
      <c r="O23" s="100"/>
      <c r="P23" s="100"/>
    </row>
    <row r="24" spans="1:16" s="103" customFormat="1" ht="23.25" customHeight="1" x14ac:dyDescent="0.2">
      <c r="A24" s="640"/>
      <c r="B24" s="423">
        <f>B23+1</f>
        <v>12</v>
      </c>
      <c r="C24" s="432">
        <f>B24+1</f>
        <v>13</v>
      </c>
      <c r="D24" s="452">
        <v>0.23000000000000004</v>
      </c>
      <c r="E24" s="418">
        <f t="shared" si="6"/>
        <v>0.23000000000000004</v>
      </c>
      <c r="F24" s="425">
        <f t="shared" si="7"/>
        <v>0</v>
      </c>
      <c r="G24" s="414">
        <f t="shared" si="8"/>
        <v>0.23000000000000004</v>
      </c>
      <c r="J24" s="102"/>
      <c r="K24" s="100"/>
      <c r="L24" s="100"/>
      <c r="M24" s="100"/>
      <c r="N24" s="100"/>
      <c r="O24" s="100"/>
      <c r="P24" s="100"/>
    </row>
    <row r="25" spans="1:16" ht="23.25" customHeight="1" thickBot="1" x14ac:dyDescent="0.25">
      <c r="A25" s="640"/>
      <c r="B25" s="423">
        <f>C24</f>
        <v>13</v>
      </c>
      <c r="C25" s="432">
        <v>25</v>
      </c>
      <c r="D25" s="451">
        <v>0.30000000000000004</v>
      </c>
      <c r="E25" s="418">
        <f t="shared" si="6"/>
        <v>0.30000000000000004</v>
      </c>
      <c r="F25" s="425">
        <f t="shared" si="7"/>
        <v>0</v>
      </c>
      <c r="G25" s="414">
        <f t="shared" si="8"/>
        <v>0.30000000000000004</v>
      </c>
    </row>
    <row r="26" spans="1:16" s="103" customFormat="1" ht="23.25" customHeight="1" x14ac:dyDescent="0.2">
      <c r="A26" s="639" t="s">
        <v>332</v>
      </c>
      <c r="B26" s="453">
        <v>9</v>
      </c>
      <c r="C26" s="431"/>
      <c r="D26" s="433">
        <v>0.16000000000000003</v>
      </c>
      <c r="E26" s="416">
        <f t="shared" ref="E26:E32" si="9">D26</f>
        <v>0.16000000000000003</v>
      </c>
      <c r="F26" s="422">
        <f t="shared" ref="F26:F32" si="10">D26-E26</f>
        <v>0</v>
      </c>
      <c r="G26" s="413">
        <f t="shared" ref="G26:G32" si="11">D26</f>
        <v>0.16000000000000003</v>
      </c>
      <c r="J26" s="102"/>
      <c r="K26" s="100"/>
      <c r="L26" s="100"/>
      <c r="M26" s="100"/>
      <c r="N26" s="100"/>
      <c r="O26" s="100"/>
      <c r="P26" s="100"/>
    </row>
    <row r="27" spans="1:16" s="103" customFormat="1" ht="23.25" customHeight="1" x14ac:dyDescent="0.2">
      <c r="A27" s="640"/>
      <c r="B27" s="423">
        <f>B26</f>
        <v>9</v>
      </c>
      <c r="C27" s="432">
        <f>B26+1</f>
        <v>10</v>
      </c>
      <c r="D27" s="434">
        <v>0.17</v>
      </c>
      <c r="E27" s="418">
        <f t="shared" si="9"/>
        <v>0.17</v>
      </c>
      <c r="F27" s="425">
        <f t="shared" si="10"/>
        <v>0</v>
      </c>
      <c r="G27" s="414">
        <f t="shared" si="11"/>
        <v>0.17</v>
      </c>
      <c r="J27" s="102"/>
      <c r="K27" s="100"/>
      <c r="L27" s="100"/>
      <c r="M27" s="100"/>
      <c r="N27" s="100"/>
      <c r="O27" s="100"/>
      <c r="P27" s="100"/>
    </row>
    <row r="28" spans="1:16" s="103" customFormat="1" ht="23.25" customHeight="1" x14ac:dyDescent="0.2">
      <c r="A28" s="640"/>
      <c r="B28" s="423">
        <f>C27</f>
        <v>10</v>
      </c>
      <c r="C28" s="432">
        <f>B28+1</f>
        <v>11</v>
      </c>
      <c r="D28" s="434">
        <v>0.18</v>
      </c>
      <c r="E28" s="418">
        <f t="shared" si="9"/>
        <v>0.18</v>
      </c>
      <c r="F28" s="425">
        <f t="shared" si="10"/>
        <v>0</v>
      </c>
      <c r="G28" s="414">
        <f t="shared" si="11"/>
        <v>0.18</v>
      </c>
      <c r="J28" s="102"/>
      <c r="K28" s="100"/>
      <c r="L28" s="100"/>
      <c r="M28" s="100"/>
      <c r="N28" s="100"/>
      <c r="O28" s="100"/>
      <c r="P28" s="100"/>
    </row>
    <row r="29" spans="1:16" s="103" customFormat="1" ht="23.25" customHeight="1" x14ac:dyDescent="0.2">
      <c r="A29" s="640"/>
      <c r="B29" s="423">
        <f>C28</f>
        <v>11</v>
      </c>
      <c r="C29" s="432">
        <f>B29+1</f>
        <v>12</v>
      </c>
      <c r="D29" s="434">
        <v>0.2</v>
      </c>
      <c r="E29" s="418">
        <f t="shared" si="9"/>
        <v>0.2</v>
      </c>
      <c r="F29" s="425">
        <f t="shared" si="10"/>
        <v>0</v>
      </c>
      <c r="G29" s="414">
        <f t="shared" si="11"/>
        <v>0.2</v>
      </c>
      <c r="J29" s="102"/>
      <c r="K29" s="100"/>
      <c r="L29" s="100"/>
      <c r="M29" s="100"/>
      <c r="N29" s="100"/>
      <c r="O29" s="100"/>
      <c r="P29" s="100"/>
    </row>
    <row r="30" spans="1:16" s="103" customFormat="1" ht="23.25" customHeight="1" x14ac:dyDescent="0.2">
      <c r="A30" s="640"/>
      <c r="B30" s="423">
        <f>C29</f>
        <v>12</v>
      </c>
      <c r="C30" s="432">
        <f>B30+1</f>
        <v>13</v>
      </c>
      <c r="D30" s="452">
        <v>0.22</v>
      </c>
      <c r="E30" s="418">
        <f t="shared" si="9"/>
        <v>0.22</v>
      </c>
      <c r="F30" s="425">
        <f t="shared" si="10"/>
        <v>0</v>
      </c>
      <c r="G30" s="414">
        <f t="shared" si="11"/>
        <v>0.22</v>
      </c>
      <c r="J30" s="102"/>
      <c r="K30" s="100"/>
      <c r="L30" s="100"/>
      <c r="M30" s="100"/>
      <c r="N30" s="100"/>
      <c r="O30" s="100"/>
      <c r="P30" s="100"/>
    </row>
    <row r="31" spans="1:16" s="103" customFormat="1" ht="23.25" customHeight="1" x14ac:dyDescent="0.2">
      <c r="A31" s="640"/>
      <c r="B31" s="423">
        <f>C30</f>
        <v>13</v>
      </c>
      <c r="C31" s="432">
        <f>B31+1</f>
        <v>14</v>
      </c>
      <c r="D31" s="452">
        <v>0.24</v>
      </c>
      <c r="E31" s="418">
        <f t="shared" si="9"/>
        <v>0.24</v>
      </c>
      <c r="F31" s="425">
        <f t="shared" si="10"/>
        <v>0</v>
      </c>
      <c r="G31" s="414">
        <f t="shared" si="11"/>
        <v>0.24</v>
      </c>
      <c r="J31" s="102"/>
      <c r="K31" s="100"/>
      <c r="L31" s="100"/>
      <c r="M31" s="100"/>
      <c r="N31" s="100"/>
      <c r="O31" s="100"/>
      <c r="P31" s="100"/>
    </row>
    <row r="32" spans="1:16" ht="23.25" customHeight="1" thickBot="1" x14ac:dyDescent="0.25">
      <c r="A32" s="640"/>
      <c r="B32" s="423">
        <f>C31</f>
        <v>14</v>
      </c>
      <c r="C32" s="432">
        <v>25</v>
      </c>
      <c r="D32" s="451">
        <v>0.30000000000000004</v>
      </c>
      <c r="E32" s="418">
        <f t="shared" si="9"/>
        <v>0.30000000000000004</v>
      </c>
      <c r="F32" s="425">
        <f t="shared" si="10"/>
        <v>0</v>
      </c>
      <c r="G32" s="414">
        <f t="shared" si="11"/>
        <v>0.30000000000000004</v>
      </c>
    </row>
    <row r="33" spans="1:16" ht="13" x14ac:dyDescent="0.2">
      <c r="A33" s="656"/>
      <c r="B33" s="656"/>
      <c r="C33" s="656"/>
      <c r="D33" s="656"/>
      <c r="E33" s="656"/>
      <c r="F33" s="656"/>
      <c r="G33" s="656"/>
    </row>
    <row r="34" spans="1:16" x14ac:dyDescent="0.2">
      <c r="A34" s="657" t="s">
        <v>318</v>
      </c>
      <c r="B34" s="657"/>
      <c r="C34" s="657"/>
      <c r="D34" s="657"/>
      <c r="E34" s="657"/>
      <c r="F34" s="657"/>
      <c r="G34" s="657"/>
    </row>
    <row r="35" spans="1:16" ht="12" customHeight="1" x14ac:dyDescent="0.2">
      <c r="A35" s="638"/>
      <c r="B35" s="638"/>
      <c r="C35" s="638"/>
      <c r="D35" s="638"/>
      <c r="E35" s="638"/>
      <c r="F35" s="638"/>
      <c r="G35" s="638"/>
    </row>
    <row r="36" spans="1:16" s="103" customFormat="1" ht="12" customHeight="1" x14ac:dyDescent="0.2">
      <c r="A36" s="638"/>
      <c r="B36" s="638"/>
      <c r="C36" s="638"/>
      <c r="D36" s="638"/>
      <c r="E36" s="638"/>
      <c r="F36" s="638"/>
      <c r="G36" s="638"/>
      <c r="J36" s="102"/>
      <c r="K36" s="100"/>
      <c r="L36" s="100"/>
      <c r="M36" s="100"/>
      <c r="N36" s="100"/>
      <c r="O36" s="100"/>
      <c r="P36" s="100"/>
    </row>
    <row r="37" spans="1:16" s="103" customFormat="1" ht="12" customHeight="1" x14ac:dyDescent="0.2">
      <c r="A37" s="638"/>
      <c r="B37" s="638"/>
      <c r="C37" s="638"/>
      <c r="D37" s="638"/>
      <c r="E37" s="638"/>
      <c r="F37" s="638"/>
      <c r="G37" s="638"/>
      <c r="J37" s="102"/>
      <c r="K37" s="100"/>
      <c r="L37" s="100"/>
      <c r="M37" s="100"/>
      <c r="N37" s="100"/>
      <c r="O37" s="100"/>
      <c r="P37" s="100"/>
    </row>
    <row r="38" spans="1:16" s="103" customFormat="1" ht="12" customHeight="1" x14ac:dyDescent="0.2">
      <c r="A38" s="638"/>
      <c r="B38" s="638"/>
      <c r="C38" s="638"/>
      <c r="D38" s="638"/>
      <c r="E38" s="638"/>
      <c r="F38" s="638"/>
      <c r="G38" s="638"/>
      <c r="J38" s="102"/>
      <c r="K38" s="100"/>
      <c r="L38" s="100"/>
      <c r="M38" s="100"/>
      <c r="N38" s="100"/>
      <c r="O38" s="100"/>
      <c r="P38" s="100"/>
    </row>
  </sheetData>
  <mergeCells count="13">
    <mergeCell ref="A1:G2"/>
    <mergeCell ref="A4:A5"/>
    <mergeCell ref="B4:C5"/>
    <mergeCell ref="D4:D5"/>
    <mergeCell ref="E4:F4"/>
    <mergeCell ref="A26:A32"/>
    <mergeCell ref="G4:G5"/>
    <mergeCell ref="A20:A25"/>
    <mergeCell ref="A13:A19"/>
    <mergeCell ref="A34:G34"/>
    <mergeCell ref="A35:G38"/>
    <mergeCell ref="A6:A12"/>
    <mergeCell ref="A33:G33"/>
  </mergeCells>
  <phoneticPr fontId="36"/>
  <pageMargins left="0.70866141732283472" right="0.7086614173228347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54"/>
  <sheetViews>
    <sheetView view="pageBreakPreview" zoomScaleNormal="100" zoomScaleSheetLayoutView="100" workbookViewId="0">
      <pane ySplit="6" topLeftCell="A7" activePane="bottomLeft" state="frozen"/>
      <selection pane="bottomLeft" activeCell="B1" sqref="B1:L1"/>
    </sheetView>
  </sheetViews>
  <sheetFormatPr defaultColWidth="9.09765625" defaultRowHeight="12" x14ac:dyDescent="0.2"/>
  <cols>
    <col min="1" max="1" width="2.8984375" style="98" customWidth="1"/>
    <col min="2" max="2" width="9.3984375" style="99" customWidth="1"/>
    <col min="3" max="3" width="3.09765625" style="100" customWidth="1"/>
    <col min="4" max="4" width="9.69921875" style="99" customWidth="1"/>
    <col min="5" max="5" width="8.09765625" style="99" customWidth="1"/>
    <col min="6" max="6" width="9.69921875" style="101" customWidth="1"/>
    <col min="7" max="8" width="9.69921875" style="102" customWidth="1"/>
    <col min="9" max="9" width="9.69921875" style="101" customWidth="1"/>
    <col min="10" max="10" width="9.69921875" style="102" customWidth="1"/>
    <col min="11" max="11" width="9.69921875" style="103" customWidth="1"/>
    <col min="12" max="12" width="9.69921875" style="102" customWidth="1"/>
    <col min="13" max="13" width="2.69921875" style="100" customWidth="1"/>
    <col min="14" max="14" width="2.69921875" style="100" bestFit="1" customWidth="1"/>
    <col min="15" max="15" width="5.69921875" style="100" customWidth="1"/>
    <col min="16" max="16" width="9.09765625" style="100" bestFit="1"/>
    <col min="17" max="16384" width="9.09765625" style="100"/>
  </cols>
  <sheetData>
    <row r="1" spans="1:13" ht="21.75" customHeight="1" x14ac:dyDescent="0.2">
      <c r="A1" s="104"/>
      <c r="B1" s="549" t="s">
        <v>249</v>
      </c>
      <c r="C1" s="549"/>
      <c r="D1" s="549"/>
      <c r="E1" s="549"/>
      <c r="F1" s="549"/>
      <c r="G1" s="549"/>
      <c r="H1" s="549"/>
      <c r="I1" s="549"/>
      <c r="J1" s="549"/>
      <c r="K1" s="549"/>
      <c r="L1" s="549"/>
      <c r="M1" s="106"/>
    </row>
    <row r="2" spans="1:13" ht="12.5" thickBot="1" x14ac:dyDescent="0.25">
      <c r="A2" s="104"/>
      <c r="B2" s="550" t="s">
        <v>130</v>
      </c>
      <c r="C2" s="550"/>
      <c r="D2" s="550"/>
      <c r="E2" s="550"/>
      <c r="F2" s="550"/>
      <c r="G2" s="550"/>
      <c r="H2" s="550"/>
      <c r="I2" s="550"/>
      <c r="J2" s="550"/>
      <c r="K2" s="550"/>
      <c r="L2" s="550"/>
      <c r="M2" s="106"/>
    </row>
    <row r="3" spans="1:13" ht="12" customHeight="1" x14ac:dyDescent="0.15">
      <c r="A3" s="107"/>
      <c r="B3" s="551" t="s">
        <v>213</v>
      </c>
      <c r="C3" s="552"/>
      <c r="D3" s="557" t="s">
        <v>195</v>
      </c>
      <c r="E3" s="558"/>
      <c r="F3" s="563" t="s">
        <v>214</v>
      </c>
      <c r="G3" s="565" t="s">
        <v>271</v>
      </c>
      <c r="H3" s="108" t="s">
        <v>192</v>
      </c>
      <c r="I3" s="109" t="s">
        <v>182</v>
      </c>
      <c r="J3" s="567" t="s">
        <v>31</v>
      </c>
      <c r="K3" s="568"/>
      <c r="L3" s="110" t="s">
        <v>114</v>
      </c>
      <c r="M3" s="106"/>
    </row>
    <row r="4" spans="1:13" ht="12" customHeight="1" x14ac:dyDescent="0.2">
      <c r="A4" s="107"/>
      <c r="B4" s="553"/>
      <c r="C4" s="554"/>
      <c r="D4" s="559"/>
      <c r="E4" s="560"/>
      <c r="F4" s="564"/>
      <c r="G4" s="566"/>
      <c r="H4" s="113" t="s">
        <v>122</v>
      </c>
      <c r="I4" s="114" t="s">
        <v>24</v>
      </c>
      <c r="J4" s="569"/>
      <c r="K4" s="570"/>
      <c r="L4" s="117" t="s">
        <v>46</v>
      </c>
      <c r="M4" s="106"/>
    </row>
    <row r="5" spans="1:13" ht="12" customHeight="1" x14ac:dyDescent="0.2">
      <c r="A5" s="107"/>
      <c r="B5" s="553"/>
      <c r="C5" s="554"/>
      <c r="D5" s="559"/>
      <c r="E5" s="560"/>
      <c r="F5" s="111"/>
      <c r="G5" s="112"/>
      <c r="H5" s="113" t="s">
        <v>132</v>
      </c>
      <c r="I5" s="114"/>
      <c r="J5" s="115"/>
      <c r="K5" s="116"/>
      <c r="L5" s="117"/>
      <c r="M5" s="106"/>
    </row>
    <row r="6" spans="1:13" ht="15" customHeight="1" thickBot="1" x14ac:dyDescent="0.25">
      <c r="A6" s="107"/>
      <c r="B6" s="555"/>
      <c r="C6" s="556"/>
      <c r="D6" s="561"/>
      <c r="E6" s="562"/>
      <c r="F6" s="118" t="s">
        <v>91</v>
      </c>
      <c r="G6" s="119" t="s">
        <v>179</v>
      </c>
      <c r="H6" s="120" t="s">
        <v>26</v>
      </c>
      <c r="I6" s="121" t="s">
        <v>42</v>
      </c>
      <c r="J6" s="122" t="s">
        <v>10</v>
      </c>
      <c r="K6" s="123" t="s">
        <v>169</v>
      </c>
      <c r="L6" s="124" t="s">
        <v>244</v>
      </c>
      <c r="M6" s="106"/>
    </row>
    <row r="7" spans="1:13" ht="16" customHeight="1" x14ac:dyDescent="0.2">
      <c r="A7" s="125"/>
      <c r="B7" s="126"/>
      <c r="C7" s="571" t="s">
        <v>104</v>
      </c>
      <c r="D7" s="127"/>
      <c r="E7" s="128">
        <v>10</v>
      </c>
      <c r="F7" s="129">
        <v>2.15</v>
      </c>
      <c r="G7" s="129">
        <v>0.28000000000000003</v>
      </c>
      <c r="H7" s="129">
        <v>1.6</v>
      </c>
      <c r="I7" s="130">
        <f>F7-G7-H7</f>
        <v>0.2699999999999998</v>
      </c>
      <c r="J7" s="131">
        <v>0.27</v>
      </c>
      <c r="K7" s="132">
        <f t="shared" ref="K7:K16" si="0">J7/2</f>
        <v>0.13500000000000001</v>
      </c>
      <c r="L7" s="133">
        <f>F7-G7-H7-J7</f>
        <v>0</v>
      </c>
      <c r="M7" s="134"/>
    </row>
    <row r="8" spans="1:13" ht="16" customHeight="1" x14ac:dyDescent="0.2">
      <c r="A8" s="125"/>
      <c r="B8" s="135"/>
      <c r="C8" s="572"/>
      <c r="D8" s="136">
        <f>E7</f>
        <v>10</v>
      </c>
      <c r="E8" s="137">
        <v>12</v>
      </c>
      <c r="F8" s="138">
        <v>2.2000000000000002</v>
      </c>
      <c r="G8" s="138">
        <v>0.28000000000000003</v>
      </c>
      <c r="H8" s="138">
        <v>1.65</v>
      </c>
      <c r="I8" s="139">
        <f>F8-G8-H8</f>
        <v>0.27000000000000024</v>
      </c>
      <c r="J8" s="140">
        <v>0.27</v>
      </c>
      <c r="K8" s="141">
        <f t="shared" si="0"/>
        <v>0.13500000000000001</v>
      </c>
      <c r="L8" s="142">
        <f>F8-G8-H8-J8</f>
        <v>0</v>
      </c>
      <c r="M8" s="134"/>
    </row>
    <row r="9" spans="1:13" ht="16" customHeight="1" x14ac:dyDescent="0.2">
      <c r="A9" s="125"/>
      <c r="B9" s="192"/>
      <c r="C9" s="573"/>
      <c r="D9" s="136">
        <f>E8</f>
        <v>12</v>
      </c>
      <c r="E9" s="137">
        <v>14</v>
      </c>
      <c r="F9" s="143">
        <v>2.2999999999999998</v>
      </c>
      <c r="G9" s="143">
        <v>0.28000000000000003</v>
      </c>
      <c r="H9" s="143">
        <v>1.75</v>
      </c>
      <c r="I9" s="144">
        <f>F9-G9-H9</f>
        <v>0.26999999999999957</v>
      </c>
      <c r="J9" s="145">
        <v>0.27</v>
      </c>
      <c r="K9" s="146">
        <f t="shared" si="0"/>
        <v>0.13500000000000001</v>
      </c>
      <c r="L9" s="147">
        <f>F9-G9-H9-J9</f>
        <v>-4.4408920985006262E-16</v>
      </c>
      <c r="M9" s="134"/>
    </row>
    <row r="10" spans="1:13" ht="16" customHeight="1" x14ac:dyDescent="0.2">
      <c r="A10" s="125"/>
      <c r="B10" s="148">
        <v>39373</v>
      </c>
      <c r="C10" s="573"/>
      <c r="D10" s="136">
        <f>E9</f>
        <v>14</v>
      </c>
      <c r="E10" s="137">
        <v>16</v>
      </c>
      <c r="F10" s="143">
        <v>2.4</v>
      </c>
      <c r="G10" s="143">
        <v>0.28000000000000003</v>
      </c>
      <c r="H10" s="143">
        <v>1.85</v>
      </c>
      <c r="I10" s="144">
        <f>F10-G10-H10</f>
        <v>0.27</v>
      </c>
      <c r="J10" s="145">
        <v>0.27</v>
      </c>
      <c r="K10" s="146">
        <f t="shared" si="0"/>
        <v>0.13500000000000001</v>
      </c>
      <c r="L10" s="147">
        <f>F10-G10-H10-J10</f>
        <v>0</v>
      </c>
      <c r="M10" s="134"/>
    </row>
    <row r="11" spans="1:13" ht="16" customHeight="1" x14ac:dyDescent="0.2">
      <c r="A11" s="125"/>
      <c r="B11" s="542" t="s">
        <v>29</v>
      </c>
      <c r="C11" s="574"/>
      <c r="D11" s="150">
        <f>E10</f>
        <v>16</v>
      </c>
      <c r="E11" s="151">
        <v>25</v>
      </c>
      <c r="F11" s="152">
        <v>2.4500000000000002</v>
      </c>
      <c r="G11" s="152">
        <v>0.28000000000000003</v>
      </c>
      <c r="H11" s="152">
        <v>1.9</v>
      </c>
      <c r="I11" s="153">
        <f>F11-G11-H11</f>
        <v>0.27</v>
      </c>
      <c r="J11" s="154">
        <v>0.27</v>
      </c>
      <c r="K11" s="155">
        <f t="shared" si="0"/>
        <v>0.13500000000000001</v>
      </c>
      <c r="L11" s="156">
        <f>F11-G11-H11-J11</f>
        <v>0</v>
      </c>
      <c r="M11" s="134"/>
    </row>
    <row r="12" spans="1:13" ht="16" customHeight="1" x14ac:dyDescent="0.2">
      <c r="A12" s="125"/>
      <c r="B12" s="542"/>
      <c r="C12" s="543" t="s">
        <v>34</v>
      </c>
      <c r="D12" s="189"/>
      <c r="E12" s="190">
        <v>10</v>
      </c>
      <c r="F12" s="191">
        <v>2.15</v>
      </c>
      <c r="G12" s="191">
        <v>0.28000000000000003</v>
      </c>
      <c r="H12" s="138" t="s">
        <v>101</v>
      </c>
      <c r="I12" s="139">
        <f>F12-G12</f>
        <v>1.8699999999999999</v>
      </c>
      <c r="J12" s="140">
        <v>0.27</v>
      </c>
      <c r="K12" s="141">
        <f t="shared" si="0"/>
        <v>0.13500000000000001</v>
      </c>
      <c r="L12" s="142">
        <f>F12-G12-J12</f>
        <v>1.5999999999999999</v>
      </c>
      <c r="M12" s="134"/>
    </row>
    <row r="13" spans="1:13" ht="16" customHeight="1" x14ac:dyDescent="0.2">
      <c r="A13" s="125"/>
      <c r="B13" s="148">
        <v>39404</v>
      </c>
      <c r="C13" s="544"/>
      <c r="D13" s="136">
        <f>E12</f>
        <v>10</v>
      </c>
      <c r="E13" s="137">
        <v>12</v>
      </c>
      <c r="F13" s="143">
        <v>2.2000000000000002</v>
      </c>
      <c r="G13" s="143">
        <v>0.28000000000000003</v>
      </c>
      <c r="H13" s="143" t="s">
        <v>101</v>
      </c>
      <c r="I13" s="144">
        <f>F13-G13</f>
        <v>1.9200000000000002</v>
      </c>
      <c r="J13" s="145">
        <v>0.27</v>
      </c>
      <c r="K13" s="146">
        <f t="shared" si="0"/>
        <v>0.13500000000000001</v>
      </c>
      <c r="L13" s="147">
        <f>F13-G13-J13</f>
        <v>1.6500000000000001</v>
      </c>
      <c r="M13" s="134"/>
    </row>
    <row r="14" spans="1:13" ht="16" customHeight="1" x14ac:dyDescent="0.2">
      <c r="A14" s="125"/>
      <c r="B14" s="160"/>
      <c r="C14" s="544"/>
      <c r="D14" s="136">
        <f>E13</f>
        <v>12</v>
      </c>
      <c r="E14" s="137">
        <v>14</v>
      </c>
      <c r="F14" s="143">
        <v>2.2999999999999998</v>
      </c>
      <c r="G14" s="143">
        <v>0.28000000000000003</v>
      </c>
      <c r="H14" s="143" t="s">
        <v>101</v>
      </c>
      <c r="I14" s="144">
        <f>F14-G14</f>
        <v>2.0199999999999996</v>
      </c>
      <c r="J14" s="145">
        <v>0.27</v>
      </c>
      <c r="K14" s="146">
        <f t="shared" si="0"/>
        <v>0.13500000000000001</v>
      </c>
      <c r="L14" s="147">
        <f>F14-G14-J14</f>
        <v>1.7499999999999996</v>
      </c>
      <c r="M14" s="134"/>
    </row>
    <row r="15" spans="1:13" ht="16" customHeight="1" x14ac:dyDescent="0.2">
      <c r="A15" s="125"/>
      <c r="B15" s="160"/>
      <c r="C15" s="544"/>
      <c r="D15" s="136">
        <f>E14</f>
        <v>14</v>
      </c>
      <c r="E15" s="137">
        <v>16</v>
      </c>
      <c r="F15" s="143">
        <v>2.4</v>
      </c>
      <c r="G15" s="143">
        <v>0.28000000000000003</v>
      </c>
      <c r="H15" s="143" t="s">
        <v>101</v>
      </c>
      <c r="I15" s="144">
        <f>F15-G15</f>
        <v>2.12</v>
      </c>
      <c r="J15" s="145">
        <v>0.27</v>
      </c>
      <c r="K15" s="146">
        <f t="shared" si="0"/>
        <v>0.13500000000000001</v>
      </c>
      <c r="L15" s="147">
        <f>F15-G15-J15</f>
        <v>1.85</v>
      </c>
      <c r="M15" s="134"/>
    </row>
    <row r="16" spans="1:13" ht="16" customHeight="1" thickBot="1" x14ac:dyDescent="0.25">
      <c r="A16" s="125"/>
      <c r="B16" s="161"/>
      <c r="C16" s="545"/>
      <c r="D16" s="167">
        <f>E15</f>
        <v>16</v>
      </c>
      <c r="E16" s="168">
        <v>25</v>
      </c>
      <c r="F16" s="162">
        <v>2.4500000000000002</v>
      </c>
      <c r="G16" s="162">
        <v>0.28000000000000003</v>
      </c>
      <c r="H16" s="162" t="s">
        <v>101</v>
      </c>
      <c r="I16" s="163">
        <f>F16-G16</f>
        <v>2.17</v>
      </c>
      <c r="J16" s="164">
        <v>0.27</v>
      </c>
      <c r="K16" s="165">
        <f t="shared" si="0"/>
        <v>0.13500000000000001</v>
      </c>
      <c r="L16" s="166">
        <f>F16-G16-J16</f>
        <v>1.9</v>
      </c>
      <c r="M16" s="134"/>
    </row>
    <row r="17" spans="1:13" ht="16" customHeight="1" x14ac:dyDescent="0.2">
      <c r="A17" s="125"/>
      <c r="B17" s="126"/>
      <c r="C17" s="571" t="s">
        <v>104</v>
      </c>
      <c r="D17" s="127"/>
      <c r="E17" s="128">
        <v>9</v>
      </c>
      <c r="F17" s="129">
        <v>1.9</v>
      </c>
      <c r="G17" s="129">
        <v>0.28000000000000003</v>
      </c>
      <c r="H17" s="129">
        <v>1.35</v>
      </c>
      <c r="I17" s="130">
        <f t="shared" ref="I17:I22" si="1">F17-G17-H17</f>
        <v>0.2699999999999998</v>
      </c>
      <c r="J17" s="131">
        <v>0.27</v>
      </c>
      <c r="K17" s="132">
        <f t="shared" ref="K17:K26" si="2">J17/2</f>
        <v>0.13500000000000001</v>
      </c>
      <c r="L17" s="133">
        <f t="shared" ref="L17:L22" si="3">F17-G17-H17-J17</f>
        <v>0</v>
      </c>
      <c r="M17" s="134"/>
    </row>
    <row r="18" spans="1:13" ht="16" customHeight="1" x14ac:dyDescent="0.2">
      <c r="A18" s="125"/>
      <c r="B18" s="135"/>
      <c r="C18" s="572"/>
      <c r="D18" s="136">
        <f>E17</f>
        <v>9</v>
      </c>
      <c r="E18" s="137">
        <v>10</v>
      </c>
      <c r="F18" s="138">
        <v>2</v>
      </c>
      <c r="G18" s="138">
        <v>0.28000000000000003</v>
      </c>
      <c r="H18" s="138">
        <v>1.45</v>
      </c>
      <c r="I18" s="139">
        <f t="shared" si="1"/>
        <v>0.27</v>
      </c>
      <c r="J18" s="140">
        <v>0.27</v>
      </c>
      <c r="K18" s="141">
        <f t="shared" si="2"/>
        <v>0.13500000000000001</v>
      </c>
      <c r="L18" s="142">
        <f t="shared" si="3"/>
        <v>0</v>
      </c>
      <c r="M18" s="134"/>
    </row>
    <row r="19" spans="1:13" ht="16" customHeight="1" x14ac:dyDescent="0.2">
      <c r="A19" s="125"/>
      <c r="B19" s="135"/>
      <c r="C19" s="573"/>
      <c r="D19" s="136">
        <f>E18</f>
        <v>10</v>
      </c>
      <c r="E19" s="137">
        <v>12</v>
      </c>
      <c r="F19" s="143">
        <v>2.1</v>
      </c>
      <c r="G19" s="143">
        <v>0.28000000000000003</v>
      </c>
      <c r="H19" s="143">
        <v>1.55</v>
      </c>
      <c r="I19" s="144">
        <f t="shared" si="1"/>
        <v>0.27</v>
      </c>
      <c r="J19" s="145">
        <v>0.27</v>
      </c>
      <c r="K19" s="146">
        <f t="shared" si="2"/>
        <v>0.13500000000000001</v>
      </c>
      <c r="L19" s="147">
        <f t="shared" si="3"/>
        <v>0</v>
      </c>
      <c r="M19" s="134"/>
    </row>
    <row r="20" spans="1:13" ht="16" customHeight="1" x14ac:dyDescent="0.2">
      <c r="A20" s="125"/>
      <c r="B20" s="148"/>
      <c r="C20" s="573"/>
      <c r="D20" s="136">
        <f>E19</f>
        <v>12</v>
      </c>
      <c r="E20" s="137">
        <v>14</v>
      </c>
      <c r="F20" s="143">
        <v>2.2000000000000002</v>
      </c>
      <c r="G20" s="143">
        <v>0.28000000000000003</v>
      </c>
      <c r="H20" s="143">
        <v>1.65</v>
      </c>
      <c r="I20" s="144">
        <f t="shared" si="1"/>
        <v>0.27000000000000024</v>
      </c>
      <c r="J20" s="145">
        <v>0.27</v>
      </c>
      <c r="K20" s="146">
        <f t="shared" si="2"/>
        <v>0.13500000000000001</v>
      </c>
      <c r="L20" s="147">
        <f t="shared" si="3"/>
        <v>0</v>
      </c>
      <c r="M20" s="134"/>
    </row>
    <row r="21" spans="1:13" ht="16" customHeight="1" x14ac:dyDescent="0.2">
      <c r="A21" s="125"/>
      <c r="B21" s="148">
        <v>39405</v>
      </c>
      <c r="C21" s="573"/>
      <c r="D21" s="136">
        <f>E20</f>
        <v>14</v>
      </c>
      <c r="E21" s="137">
        <v>16</v>
      </c>
      <c r="F21" s="143">
        <v>2.2999999999999998</v>
      </c>
      <c r="G21" s="143">
        <v>0.28000000000000003</v>
      </c>
      <c r="H21" s="143">
        <v>1.75</v>
      </c>
      <c r="I21" s="144">
        <f t="shared" si="1"/>
        <v>0.26999999999999957</v>
      </c>
      <c r="J21" s="145">
        <v>0.27</v>
      </c>
      <c r="K21" s="146">
        <f t="shared" si="2"/>
        <v>0.13500000000000001</v>
      </c>
      <c r="L21" s="147">
        <f t="shared" si="3"/>
        <v>-4.4408920985006262E-16</v>
      </c>
      <c r="M21" s="134"/>
    </row>
    <row r="22" spans="1:13" ht="16" customHeight="1" x14ac:dyDescent="0.2">
      <c r="A22" s="125"/>
      <c r="B22" s="542" t="s">
        <v>29</v>
      </c>
      <c r="C22" s="574"/>
      <c r="D22" s="150">
        <f>E21</f>
        <v>16</v>
      </c>
      <c r="E22" s="151">
        <v>25</v>
      </c>
      <c r="F22" s="152">
        <v>2.35</v>
      </c>
      <c r="G22" s="152">
        <v>0.28000000000000003</v>
      </c>
      <c r="H22" s="152">
        <v>1.8</v>
      </c>
      <c r="I22" s="153">
        <f t="shared" si="1"/>
        <v>0.27000000000000024</v>
      </c>
      <c r="J22" s="154">
        <v>0.27</v>
      </c>
      <c r="K22" s="155">
        <f t="shared" si="2"/>
        <v>0.13500000000000001</v>
      </c>
      <c r="L22" s="156">
        <f t="shared" si="3"/>
        <v>0</v>
      </c>
      <c r="M22" s="134"/>
    </row>
    <row r="23" spans="1:13" ht="16" customHeight="1" x14ac:dyDescent="0.2">
      <c r="A23" s="125"/>
      <c r="B23" s="542"/>
      <c r="C23" s="543" t="s">
        <v>34</v>
      </c>
      <c r="D23" s="189"/>
      <c r="E23" s="190">
        <v>9</v>
      </c>
      <c r="F23" s="191">
        <v>1.9</v>
      </c>
      <c r="G23" s="191">
        <v>0.28000000000000003</v>
      </c>
      <c r="H23" s="138" t="s">
        <v>83</v>
      </c>
      <c r="I23" s="139">
        <f t="shared" ref="I23:I28" si="4">F23-G23</f>
        <v>1.6199999999999999</v>
      </c>
      <c r="J23" s="140">
        <v>0.27</v>
      </c>
      <c r="K23" s="141">
        <f t="shared" si="2"/>
        <v>0.13500000000000001</v>
      </c>
      <c r="L23" s="142">
        <f t="shared" ref="L23:L28" si="5">F23-G23-J23</f>
        <v>1.3499999999999999</v>
      </c>
      <c r="M23" s="134"/>
    </row>
    <row r="24" spans="1:13" ht="16" customHeight="1" x14ac:dyDescent="0.2">
      <c r="A24" s="125"/>
      <c r="B24" s="148">
        <v>39434</v>
      </c>
      <c r="C24" s="544"/>
      <c r="D24" s="136">
        <f>E23</f>
        <v>9</v>
      </c>
      <c r="E24" s="137">
        <v>10</v>
      </c>
      <c r="F24" s="143">
        <v>2</v>
      </c>
      <c r="G24" s="143">
        <v>0.28000000000000003</v>
      </c>
      <c r="H24" s="143" t="s">
        <v>83</v>
      </c>
      <c r="I24" s="144">
        <f t="shared" si="4"/>
        <v>1.72</v>
      </c>
      <c r="J24" s="145">
        <v>0.27</v>
      </c>
      <c r="K24" s="146">
        <f t="shared" si="2"/>
        <v>0.13500000000000001</v>
      </c>
      <c r="L24" s="147">
        <f t="shared" si="5"/>
        <v>1.45</v>
      </c>
      <c r="M24" s="134"/>
    </row>
    <row r="25" spans="1:13" ht="16" customHeight="1" x14ac:dyDescent="0.2">
      <c r="A25" s="125"/>
      <c r="B25" s="160"/>
      <c r="C25" s="544"/>
      <c r="D25" s="136">
        <f>E24</f>
        <v>10</v>
      </c>
      <c r="E25" s="137">
        <v>12</v>
      </c>
      <c r="F25" s="143">
        <v>2.1</v>
      </c>
      <c r="G25" s="143">
        <v>0.28000000000000003</v>
      </c>
      <c r="H25" s="143" t="s">
        <v>83</v>
      </c>
      <c r="I25" s="144">
        <f t="shared" si="4"/>
        <v>1.82</v>
      </c>
      <c r="J25" s="145">
        <v>0.27</v>
      </c>
      <c r="K25" s="146">
        <f t="shared" si="2"/>
        <v>0.13500000000000001</v>
      </c>
      <c r="L25" s="147">
        <f t="shared" si="5"/>
        <v>1.55</v>
      </c>
      <c r="M25" s="134"/>
    </row>
    <row r="26" spans="1:13" ht="16" customHeight="1" x14ac:dyDescent="0.2">
      <c r="A26" s="125"/>
      <c r="B26" s="160"/>
      <c r="C26" s="544"/>
      <c r="D26" s="136">
        <f>E25</f>
        <v>12</v>
      </c>
      <c r="E26" s="137">
        <v>14</v>
      </c>
      <c r="F26" s="143">
        <v>2.2000000000000002</v>
      </c>
      <c r="G26" s="143">
        <v>0.28000000000000003</v>
      </c>
      <c r="H26" s="143" t="s">
        <v>83</v>
      </c>
      <c r="I26" s="144">
        <f t="shared" si="4"/>
        <v>1.9200000000000002</v>
      </c>
      <c r="J26" s="145">
        <v>0.27</v>
      </c>
      <c r="K26" s="146">
        <f t="shared" si="2"/>
        <v>0.13500000000000001</v>
      </c>
      <c r="L26" s="147">
        <f t="shared" si="5"/>
        <v>1.6500000000000001</v>
      </c>
      <c r="M26" s="134"/>
    </row>
    <row r="27" spans="1:13" ht="16" customHeight="1" x14ac:dyDescent="0.2">
      <c r="A27" s="125"/>
      <c r="B27" s="160"/>
      <c r="C27" s="544"/>
      <c r="D27" s="136">
        <f>E26</f>
        <v>14</v>
      </c>
      <c r="E27" s="137">
        <v>16</v>
      </c>
      <c r="F27" s="143">
        <v>2.2999999999999998</v>
      </c>
      <c r="G27" s="143">
        <v>0.28000000000000003</v>
      </c>
      <c r="H27" s="143" t="s">
        <v>83</v>
      </c>
      <c r="I27" s="144">
        <f t="shared" si="4"/>
        <v>2.0199999999999996</v>
      </c>
      <c r="J27" s="145">
        <v>0.27</v>
      </c>
      <c r="K27" s="146">
        <f t="shared" ref="K27:K32" si="6">J27/2</f>
        <v>0.13500000000000001</v>
      </c>
      <c r="L27" s="147">
        <f t="shared" si="5"/>
        <v>1.7499999999999996</v>
      </c>
      <c r="M27" s="134"/>
    </row>
    <row r="28" spans="1:13" ht="16" customHeight="1" thickBot="1" x14ac:dyDescent="0.25">
      <c r="A28" s="125"/>
      <c r="B28" s="161"/>
      <c r="C28" s="545"/>
      <c r="D28" s="167">
        <f>E27</f>
        <v>16</v>
      </c>
      <c r="E28" s="168">
        <v>25</v>
      </c>
      <c r="F28" s="162">
        <v>2.35</v>
      </c>
      <c r="G28" s="162">
        <v>0.28000000000000003</v>
      </c>
      <c r="H28" s="162" t="s">
        <v>83</v>
      </c>
      <c r="I28" s="163">
        <f t="shared" si="4"/>
        <v>2.0700000000000003</v>
      </c>
      <c r="J28" s="164">
        <v>0.27</v>
      </c>
      <c r="K28" s="165">
        <f t="shared" si="6"/>
        <v>0.13500000000000001</v>
      </c>
      <c r="L28" s="166">
        <f t="shared" si="5"/>
        <v>1.8000000000000003</v>
      </c>
      <c r="M28" s="134"/>
    </row>
    <row r="29" spans="1:13" ht="15.75" customHeight="1" x14ac:dyDescent="0.2">
      <c r="A29" s="193"/>
      <c r="B29" s="126"/>
      <c r="C29" s="575" t="s">
        <v>220</v>
      </c>
      <c r="D29" s="127"/>
      <c r="E29" s="128">
        <v>12</v>
      </c>
      <c r="F29" s="129">
        <v>2.0499999999999998</v>
      </c>
      <c r="G29" s="129">
        <v>0.3</v>
      </c>
      <c r="H29" s="129">
        <v>1.45</v>
      </c>
      <c r="I29" s="130">
        <f>F29-G29-H29</f>
        <v>0.29999999999999982</v>
      </c>
      <c r="J29" s="131">
        <v>0.3</v>
      </c>
      <c r="K29" s="132">
        <f t="shared" si="6"/>
        <v>0.15</v>
      </c>
      <c r="L29" s="133">
        <f>F29-G29-H29-J29</f>
        <v>0</v>
      </c>
      <c r="M29" s="134"/>
    </row>
    <row r="30" spans="1:13" ht="15.75" customHeight="1" x14ac:dyDescent="0.2">
      <c r="A30" s="193"/>
      <c r="B30" s="135"/>
      <c r="C30" s="576"/>
      <c r="D30" s="136">
        <f>E29</f>
        <v>12</v>
      </c>
      <c r="E30" s="137">
        <v>14</v>
      </c>
      <c r="F30" s="143">
        <v>2.15</v>
      </c>
      <c r="G30" s="143">
        <v>0.3</v>
      </c>
      <c r="H30" s="143">
        <v>1.55</v>
      </c>
      <c r="I30" s="144">
        <f>F30-G30-H30</f>
        <v>0.29999999999999982</v>
      </c>
      <c r="J30" s="145">
        <v>0.3</v>
      </c>
      <c r="K30" s="146">
        <f t="shared" si="6"/>
        <v>0.15</v>
      </c>
      <c r="L30" s="147">
        <f>F30-G30-H30-J30</f>
        <v>0</v>
      </c>
      <c r="M30" s="134"/>
    </row>
    <row r="31" spans="1:13" ht="15.75" customHeight="1" x14ac:dyDescent="0.2">
      <c r="A31" s="193"/>
      <c r="B31" s="148">
        <v>39435</v>
      </c>
      <c r="C31" s="576"/>
      <c r="D31" s="136">
        <f>E30</f>
        <v>14</v>
      </c>
      <c r="E31" s="137">
        <v>16</v>
      </c>
      <c r="F31" s="143">
        <v>2.25</v>
      </c>
      <c r="G31" s="143">
        <v>0.3</v>
      </c>
      <c r="H31" s="143">
        <v>1.65</v>
      </c>
      <c r="I31" s="144">
        <f>F31-G31-H31</f>
        <v>0.30000000000000004</v>
      </c>
      <c r="J31" s="145">
        <v>0.3</v>
      </c>
      <c r="K31" s="146">
        <f t="shared" si="6"/>
        <v>0.15</v>
      </c>
      <c r="L31" s="147">
        <f>F31-G31-H31-J31</f>
        <v>0</v>
      </c>
      <c r="M31" s="134"/>
    </row>
    <row r="32" spans="1:13" ht="15.75" customHeight="1" x14ac:dyDescent="0.2">
      <c r="A32" s="193"/>
      <c r="B32" s="542" t="s">
        <v>29</v>
      </c>
      <c r="C32" s="577"/>
      <c r="D32" s="150">
        <f>E31</f>
        <v>16</v>
      </c>
      <c r="E32" s="194">
        <v>25</v>
      </c>
      <c r="F32" s="152">
        <v>2.2999999999999998</v>
      </c>
      <c r="G32" s="152">
        <v>0.3</v>
      </c>
      <c r="H32" s="152">
        <v>1.7</v>
      </c>
      <c r="I32" s="153">
        <f>F32-G32-H32</f>
        <v>0.29999999999999982</v>
      </c>
      <c r="J32" s="154">
        <v>0.3</v>
      </c>
      <c r="K32" s="155">
        <f t="shared" si="6"/>
        <v>0.15</v>
      </c>
      <c r="L32" s="156">
        <f>F32-G32-H32-J32</f>
        <v>0</v>
      </c>
      <c r="M32" s="134"/>
    </row>
    <row r="33" spans="1:13" ht="15.75" customHeight="1" x14ac:dyDescent="0.2">
      <c r="A33" s="193"/>
      <c r="B33" s="542"/>
      <c r="C33" s="578" t="s">
        <v>119</v>
      </c>
      <c r="D33" s="157"/>
      <c r="E33" s="158">
        <v>12</v>
      </c>
      <c r="F33" s="138">
        <v>2.0499999999999998</v>
      </c>
      <c r="G33" s="138">
        <v>0.3</v>
      </c>
      <c r="H33" s="138" t="s">
        <v>83</v>
      </c>
      <c r="I33" s="139">
        <f>F33-G33</f>
        <v>1.7499999999999998</v>
      </c>
      <c r="J33" s="140">
        <v>0.3</v>
      </c>
      <c r="K33" s="141">
        <f t="shared" ref="K33:K42" si="7">J33/2</f>
        <v>0.15</v>
      </c>
      <c r="L33" s="142">
        <f>F33-G33-J33</f>
        <v>1.4499999999999997</v>
      </c>
      <c r="M33" s="134"/>
    </row>
    <row r="34" spans="1:13" ht="15.75" customHeight="1" x14ac:dyDescent="0.2">
      <c r="A34" s="193"/>
      <c r="B34" s="159">
        <v>39471</v>
      </c>
      <c r="C34" s="578"/>
      <c r="D34" s="136">
        <f>E33</f>
        <v>12</v>
      </c>
      <c r="E34" s="137">
        <v>14</v>
      </c>
      <c r="F34" s="143">
        <v>2.15</v>
      </c>
      <c r="G34" s="143">
        <v>0.3</v>
      </c>
      <c r="H34" s="143" t="s">
        <v>83</v>
      </c>
      <c r="I34" s="144">
        <f>F34-G34</f>
        <v>1.8499999999999999</v>
      </c>
      <c r="J34" s="145">
        <v>0.3</v>
      </c>
      <c r="K34" s="146">
        <f t="shared" si="7"/>
        <v>0.15</v>
      </c>
      <c r="L34" s="147">
        <f>F34-G34-J34</f>
        <v>1.5499999999999998</v>
      </c>
      <c r="M34" s="134"/>
    </row>
    <row r="35" spans="1:13" ht="15.75" customHeight="1" x14ac:dyDescent="0.2">
      <c r="A35" s="193"/>
      <c r="B35" s="159"/>
      <c r="C35" s="578"/>
      <c r="D35" s="136">
        <f>E34</f>
        <v>14</v>
      </c>
      <c r="E35" s="137">
        <v>16</v>
      </c>
      <c r="F35" s="143">
        <v>2.25</v>
      </c>
      <c r="G35" s="143">
        <v>0.3</v>
      </c>
      <c r="H35" s="143" t="s">
        <v>83</v>
      </c>
      <c r="I35" s="144">
        <f>F35-G35</f>
        <v>1.95</v>
      </c>
      <c r="J35" s="145">
        <v>0.3</v>
      </c>
      <c r="K35" s="146">
        <f t="shared" si="7"/>
        <v>0.15</v>
      </c>
      <c r="L35" s="147">
        <f>F35-G35-J35</f>
        <v>1.65</v>
      </c>
      <c r="M35" s="134"/>
    </row>
    <row r="36" spans="1:13" ht="15.75" customHeight="1" thickBot="1" x14ac:dyDescent="0.25">
      <c r="A36" s="193"/>
      <c r="B36" s="161"/>
      <c r="C36" s="579"/>
      <c r="D36" s="167">
        <f>E35</f>
        <v>16</v>
      </c>
      <c r="E36" s="196">
        <v>25</v>
      </c>
      <c r="F36" s="162">
        <v>2.2999999999999998</v>
      </c>
      <c r="G36" s="162">
        <v>0.3</v>
      </c>
      <c r="H36" s="162" t="s">
        <v>83</v>
      </c>
      <c r="I36" s="163">
        <f>F36-G36</f>
        <v>1.9999999999999998</v>
      </c>
      <c r="J36" s="164">
        <v>0.3</v>
      </c>
      <c r="K36" s="165">
        <f t="shared" si="7"/>
        <v>0.15</v>
      </c>
      <c r="L36" s="197">
        <f>F36-G36-J36</f>
        <v>1.6999999999999997</v>
      </c>
      <c r="M36" s="134"/>
    </row>
    <row r="37" spans="1:13" ht="16" customHeight="1" x14ac:dyDescent="0.2">
      <c r="A37" s="193"/>
      <c r="B37" s="169"/>
      <c r="C37" s="575" t="s">
        <v>241</v>
      </c>
      <c r="D37" s="127"/>
      <c r="E37" s="128">
        <v>10</v>
      </c>
      <c r="F37" s="129">
        <v>1.85</v>
      </c>
      <c r="G37" s="129">
        <v>0.3</v>
      </c>
      <c r="H37" s="129">
        <v>1.25</v>
      </c>
      <c r="I37" s="130">
        <f t="shared" ref="I37:I42" si="8">F37-G37-H37</f>
        <v>0.30000000000000004</v>
      </c>
      <c r="J37" s="131">
        <v>0.3</v>
      </c>
      <c r="K37" s="132">
        <f t="shared" si="7"/>
        <v>0.15</v>
      </c>
      <c r="L37" s="133">
        <f t="shared" ref="L37:L42" si="9">F37-G37-H37-J37</f>
        <v>0</v>
      </c>
      <c r="M37" s="134"/>
    </row>
    <row r="38" spans="1:13" ht="15.75" customHeight="1" x14ac:dyDescent="0.2">
      <c r="A38" s="193"/>
      <c r="B38" s="169"/>
      <c r="C38" s="580"/>
      <c r="D38" s="136">
        <v>10</v>
      </c>
      <c r="E38" s="137">
        <v>11</v>
      </c>
      <c r="F38" s="143">
        <v>1.95</v>
      </c>
      <c r="G38" s="143">
        <v>0.3</v>
      </c>
      <c r="H38" s="138">
        <v>1.35</v>
      </c>
      <c r="I38" s="144">
        <f t="shared" si="8"/>
        <v>0.29999999999999982</v>
      </c>
      <c r="J38" s="145">
        <v>0.3</v>
      </c>
      <c r="K38" s="146">
        <f t="shared" si="7"/>
        <v>0.15</v>
      </c>
      <c r="L38" s="147">
        <f t="shared" si="9"/>
        <v>0</v>
      </c>
      <c r="M38" s="134"/>
    </row>
    <row r="39" spans="1:13" ht="15.75" customHeight="1" x14ac:dyDescent="0.2">
      <c r="A39" s="193"/>
      <c r="B39" s="169"/>
      <c r="C39" s="580"/>
      <c r="D39" s="136">
        <f>E38</f>
        <v>11</v>
      </c>
      <c r="E39" s="137">
        <v>13</v>
      </c>
      <c r="F39" s="143">
        <v>2.0499999999999998</v>
      </c>
      <c r="G39" s="143">
        <v>0.3</v>
      </c>
      <c r="H39" s="138">
        <v>1.45</v>
      </c>
      <c r="I39" s="144">
        <f t="shared" si="8"/>
        <v>0.29999999999999982</v>
      </c>
      <c r="J39" s="145">
        <v>0.3</v>
      </c>
      <c r="K39" s="146">
        <f t="shared" si="7"/>
        <v>0.15</v>
      </c>
      <c r="L39" s="147">
        <f t="shared" si="9"/>
        <v>0</v>
      </c>
      <c r="M39" s="134"/>
    </row>
    <row r="40" spans="1:13" ht="15.75" customHeight="1" x14ac:dyDescent="0.2">
      <c r="A40" s="193"/>
      <c r="B40" s="170"/>
      <c r="C40" s="576"/>
      <c r="D40" s="136">
        <v>13</v>
      </c>
      <c r="E40" s="137">
        <v>15</v>
      </c>
      <c r="F40" s="143">
        <v>2.15</v>
      </c>
      <c r="G40" s="143">
        <v>0.3</v>
      </c>
      <c r="H40" s="143">
        <v>1.55</v>
      </c>
      <c r="I40" s="144">
        <f t="shared" si="8"/>
        <v>0.29999999999999982</v>
      </c>
      <c r="J40" s="145">
        <v>0.3</v>
      </c>
      <c r="K40" s="146">
        <f t="shared" si="7"/>
        <v>0.15</v>
      </c>
      <c r="L40" s="147">
        <f t="shared" si="9"/>
        <v>0</v>
      </c>
      <c r="M40" s="134"/>
    </row>
    <row r="41" spans="1:13" ht="15.75" customHeight="1" x14ac:dyDescent="0.2">
      <c r="A41" s="193"/>
      <c r="B41" s="148">
        <v>39472</v>
      </c>
      <c r="C41" s="576"/>
      <c r="D41" s="136">
        <f>E40</f>
        <v>15</v>
      </c>
      <c r="E41" s="137">
        <v>16</v>
      </c>
      <c r="F41" s="143">
        <v>2.25</v>
      </c>
      <c r="G41" s="143">
        <v>0.3</v>
      </c>
      <c r="H41" s="143">
        <v>1.65</v>
      </c>
      <c r="I41" s="144">
        <f t="shared" si="8"/>
        <v>0.30000000000000004</v>
      </c>
      <c r="J41" s="145">
        <v>0.3</v>
      </c>
      <c r="K41" s="146">
        <f t="shared" si="7"/>
        <v>0.15</v>
      </c>
      <c r="L41" s="147">
        <f t="shared" si="9"/>
        <v>0</v>
      </c>
      <c r="M41" s="134"/>
    </row>
    <row r="42" spans="1:13" ht="15.75" customHeight="1" x14ac:dyDescent="0.2">
      <c r="A42" s="193"/>
      <c r="B42" s="542" t="s">
        <v>29</v>
      </c>
      <c r="C42" s="577"/>
      <c r="D42" s="150">
        <f>E41</f>
        <v>16</v>
      </c>
      <c r="E42" s="194">
        <v>25</v>
      </c>
      <c r="F42" s="152">
        <v>2.2999999999999998</v>
      </c>
      <c r="G42" s="152">
        <v>0.3</v>
      </c>
      <c r="H42" s="152">
        <v>1.7</v>
      </c>
      <c r="I42" s="153">
        <f t="shared" si="8"/>
        <v>0.29999999999999982</v>
      </c>
      <c r="J42" s="154">
        <v>0.3</v>
      </c>
      <c r="K42" s="155">
        <f t="shared" si="7"/>
        <v>0.15</v>
      </c>
      <c r="L42" s="156">
        <f t="shared" si="9"/>
        <v>0</v>
      </c>
      <c r="M42" s="134"/>
    </row>
    <row r="43" spans="1:13" ht="15.75" customHeight="1" x14ac:dyDescent="0.2">
      <c r="A43" s="193"/>
      <c r="B43" s="542"/>
      <c r="C43" s="578" t="s">
        <v>119</v>
      </c>
      <c r="D43" s="157"/>
      <c r="E43" s="158">
        <v>10</v>
      </c>
      <c r="F43" s="138">
        <v>1.85</v>
      </c>
      <c r="G43" s="138">
        <v>0.3</v>
      </c>
      <c r="H43" s="138" t="s">
        <v>83</v>
      </c>
      <c r="I43" s="139">
        <f t="shared" ref="I43:I48" si="10">F43-G43</f>
        <v>1.55</v>
      </c>
      <c r="J43" s="140">
        <v>0.3</v>
      </c>
      <c r="K43" s="141">
        <f t="shared" ref="K43:K48" si="11">J43/2</f>
        <v>0.15</v>
      </c>
      <c r="L43" s="142">
        <f t="shared" ref="L43:L48" si="12">F43-G43-J43</f>
        <v>1.25</v>
      </c>
      <c r="M43" s="134"/>
    </row>
    <row r="44" spans="1:13" ht="16" customHeight="1" x14ac:dyDescent="0.2">
      <c r="A44" s="193"/>
      <c r="B44" s="159">
        <v>39498</v>
      </c>
      <c r="C44" s="578"/>
      <c r="D44" s="136">
        <v>10</v>
      </c>
      <c r="E44" s="137">
        <v>11</v>
      </c>
      <c r="F44" s="143">
        <v>1.95</v>
      </c>
      <c r="G44" s="143">
        <v>0.3</v>
      </c>
      <c r="H44" s="143" t="s">
        <v>83</v>
      </c>
      <c r="I44" s="144">
        <f t="shared" si="10"/>
        <v>1.65</v>
      </c>
      <c r="J44" s="145">
        <v>0.3</v>
      </c>
      <c r="K44" s="146">
        <f t="shared" si="11"/>
        <v>0.15</v>
      </c>
      <c r="L44" s="147">
        <f t="shared" si="12"/>
        <v>1.3499999999999999</v>
      </c>
      <c r="M44" s="134"/>
    </row>
    <row r="45" spans="1:13" ht="16" customHeight="1" x14ac:dyDescent="0.2">
      <c r="A45" s="193"/>
      <c r="B45" s="198"/>
      <c r="C45" s="578"/>
      <c r="D45" s="136">
        <f>E44</f>
        <v>11</v>
      </c>
      <c r="E45" s="137">
        <v>13</v>
      </c>
      <c r="F45" s="143">
        <v>2.0499999999999998</v>
      </c>
      <c r="G45" s="143">
        <v>0.3</v>
      </c>
      <c r="H45" s="143" t="s">
        <v>83</v>
      </c>
      <c r="I45" s="144">
        <f t="shared" si="10"/>
        <v>1.7499999999999998</v>
      </c>
      <c r="J45" s="145">
        <v>0.3</v>
      </c>
      <c r="K45" s="146">
        <f t="shared" si="11"/>
        <v>0.15</v>
      </c>
      <c r="L45" s="147">
        <f t="shared" si="12"/>
        <v>1.4499999999999997</v>
      </c>
      <c r="M45" s="134"/>
    </row>
    <row r="46" spans="1:13" ht="16" customHeight="1" x14ac:dyDescent="0.2">
      <c r="A46" s="193"/>
      <c r="B46" s="199"/>
      <c r="C46" s="578"/>
      <c r="D46" s="136">
        <v>13</v>
      </c>
      <c r="E46" s="137">
        <v>15</v>
      </c>
      <c r="F46" s="143">
        <v>2.15</v>
      </c>
      <c r="G46" s="143">
        <v>0.3</v>
      </c>
      <c r="H46" s="143" t="s">
        <v>83</v>
      </c>
      <c r="I46" s="144">
        <f t="shared" si="10"/>
        <v>1.8499999999999999</v>
      </c>
      <c r="J46" s="145">
        <v>0.3</v>
      </c>
      <c r="K46" s="146">
        <f t="shared" si="11"/>
        <v>0.15</v>
      </c>
      <c r="L46" s="147">
        <f t="shared" si="12"/>
        <v>1.5499999999999998</v>
      </c>
      <c r="M46" s="134"/>
    </row>
    <row r="47" spans="1:13" ht="16" customHeight="1" x14ac:dyDescent="0.2">
      <c r="A47" s="193"/>
      <c r="B47" s="199"/>
      <c r="C47" s="578"/>
      <c r="D47" s="136">
        <f>E46</f>
        <v>15</v>
      </c>
      <c r="E47" s="137">
        <v>16</v>
      </c>
      <c r="F47" s="143">
        <v>2.25</v>
      </c>
      <c r="G47" s="143">
        <v>0.3</v>
      </c>
      <c r="H47" s="143" t="s">
        <v>83</v>
      </c>
      <c r="I47" s="144">
        <f t="shared" si="10"/>
        <v>1.95</v>
      </c>
      <c r="J47" s="145">
        <v>0.3</v>
      </c>
      <c r="K47" s="146">
        <f t="shared" si="11"/>
        <v>0.15</v>
      </c>
      <c r="L47" s="147">
        <f t="shared" si="12"/>
        <v>1.65</v>
      </c>
      <c r="M47" s="134"/>
    </row>
    <row r="48" spans="1:13" ht="16" customHeight="1" thickBot="1" x14ac:dyDescent="0.25">
      <c r="A48" s="193"/>
      <c r="B48" s="200"/>
      <c r="C48" s="579"/>
      <c r="D48" s="167">
        <f>E47</f>
        <v>16</v>
      </c>
      <c r="E48" s="196">
        <v>25</v>
      </c>
      <c r="F48" s="162">
        <v>2.2999999999999998</v>
      </c>
      <c r="G48" s="162">
        <v>0.3</v>
      </c>
      <c r="H48" s="162" t="s">
        <v>83</v>
      </c>
      <c r="I48" s="163">
        <f t="shared" si="10"/>
        <v>1.9999999999999998</v>
      </c>
      <c r="J48" s="164">
        <v>0.3</v>
      </c>
      <c r="K48" s="165">
        <f t="shared" si="11"/>
        <v>0.15</v>
      </c>
      <c r="L48" s="197">
        <f t="shared" si="12"/>
        <v>1.6999999999999997</v>
      </c>
      <c r="M48" s="134"/>
    </row>
    <row r="49" spans="1:13" ht="6" customHeight="1" x14ac:dyDescent="0.2">
      <c r="A49" s="104"/>
      <c r="B49" s="174"/>
      <c r="C49" s="106"/>
      <c r="D49" s="174"/>
      <c r="E49" s="174"/>
      <c r="F49" s="175"/>
      <c r="G49" s="176"/>
      <c r="H49" s="176"/>
      <c r="I49" s="175"/>
      <c r="J49" s="176"/>
      <c r="K49" s="177"/>
      <c r="L49" s="176"/>
      <c r="M49" s="106"/>
    </row>
    <row r="50" spans="1:13" ht="14" x14ac:dyDescent="0.2">
      <c r="A50" s="104"/>
      <c r="B50" s="178" t="s">
        <v>245</v>
      </c>
      <c r="C50" s="178"/>
      <c r="D50" s="178"/>
      <c r="E50" s="179"/>
      <c r="F50" s="180"/>
      <c r="G50" s="181"/>
      <c r="H50" s="181"/>
      <c r="I50" s="180"/>
      <c r="J50" s="181"/>
      <c r="K50" s="182"/>
      <c r="L50" s="181"/>
      <c r="M50" s="183"/>
    </row>
    <row r="51" spans="1:13" ht="3" customHeight="1" x14ac:dyDescent="0.2">
      <c r="A51" s="104"/>
      <c r="B51" s="184"/>
      <c r="C51" s="185"/>
      <c r="D51" s="185"/>
      <c r="E51" s="185"/>
      <c r="F51" s="185"/>
      <c r="G51" s="185"/>
      <c r="H51" s="185"/>
      <c r="I51" s="185"/>
      <c r="J51" s="185"/>
      <c r="K51" s="185"/>
      <c r="L51" s="185"/>
    </row>
    <row r="52" spans="1:13" ht="13.5" customHeight="1" x14ac:dyDescent="0.2">
      <c r="A52" s="104"/>
      <c r="B52" s="186" t="s">
        <v>229</v>
      </c>
      <c r="C52" s="186"/>
      <c r="D52" s="186"/>
      <c r="E52" s="186"/>
      <c r="F52" s="186"/>
      <c r="G52" s="186"/>
      <c r="H52" s="186"/>
      <c r="I52" s="186"/>
      <c r="J52" s="186"/>
      <c r="K52" s="186"/>
      <c r="L52" s="186"/>
      <c r="M52" s="187"/>
    </row>
    <row r="53" spans="1:13" ht="3" customHeight="1" x14ac:dyDescent="0.2">
      <c r="A53" s="104"/>
      <c r="B53" s="186"/>
      <c r="C53" s="186"/>
      <c r="D53" s="186"/>
      <c r="E53" s="186"/>
      <c r="F53" s="186"/>
      <c r="G53" s="186"/>
      <c r="H53" s="186"/>
      <c r="I53" s="186"/>
      <c r="J53" s="186"/>
      <c r="K53" s="186"/>
      <c r="L53" s="186"/>
      <c r="M53" s="187"/>
    </row>
    <row r="54" spans="1:13" ht="13.5" customHeight="1" x14ac:dyDescent="0.2">
      <c r="A54" s="104"/>
      <c r="B54" s="188" t="s">
        <v>89</v>
      </c>
      <c r="C54" s="187"/>
      <c r="D54" s="187"/>
      <c r="E54" s="187"/>
      <c r="F54" s="187"/>
      <c r="G54" s="187"/>
      <c r="H54" s="187"/>
      <c r="I54" s="187"/>
      <c r="J54" s="187"/>
      <c r="K54" s="187"/>
      <c r="L54" s="187"/>
      <c r="M54" s="187"/>
    </row>
  </sheetData>
  <mergeCells count="19">
    <mergeCell ref="B1:L1"/>
    <mergeCell ref="B2:L2"/>
    <mergeCell ref="B3:C6"/>
    <mergeCell ref="D3:E6"/>
    <mergeCell ref="F3:F4"/>
    <mergeCell ref="G3:G4"/>
    <mergeCell ref="J3:K4"/>
    <mergeCell ref="C7:C11"/>
    <mergeCell ref="B11:B12"/>
    <mergeCell ref="C12:C16"/>
    <mergeCell ref="C17:C22"/>
    <mergeCell ref="B22:B23"/>
    <mergeCell ref="C23:C28"/>
    <mergeCell ref="C29:C32"/>
    <mergeCell ref="B32:B33"/>
    <mergeCell ref="C33:C36"/>
    <mergeCell ref="C37:C42"/>
    <mergeCell ref="B42:B43"/>
    <mergeCell ref="C43:C48"/>
  </mergeCells>
  <phoneticPr fontId="36"/>
  <printOptions horizontalCentered="1"/>
  <pageMargins left="0.78740157480314965" right="0" top="0.39370078740157483" bottom="0.39370078740157483" header="0.51181102362204722" footer="0.51181102362204722"/>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view="pageBreakPreview" topLeftCell="A13" zoomScale="85" zoomScaleNormal="85" zoomScaleSheetLayoutView="85" workbookViewId="0">
      <selection activeCell="J46" sqref="J46"/>
    </sheetView>
  </sheetViews>
  <sheetFormatPr defaultColWidth="9.09765625" defaultRowHeight="12" x14ac:dyDescent="0.2"/>
  <cols>
    <col min="1" max="1" width="14.296875" style="99" customWidth="1"/>
    <col min="2" max="2" width="14.296875" style="100" customWidth="1"/>
    <col min="3" max="4" width="14.296875" style="99" customWidth="1"/>
    <col min="5" max="5" width="17.09765625" style="101" customWidth="1"/>
    <col min="6" max="7" width="17.09765625" style="102" customWidth="1"/>
    <col min="8" max="8" width="10.09765625" style="103" customWidth="1"/>
    <col min="9" max="9" width="11.69921875" style="103" customWidth="1"/>
    <col min="10" max="10" width="11.69921875" style="102" customWidth="1"/>
    <col min="11" max="11" width="2.69921875" style="100" customWidth="1"/>
    <col min="12" max="12" width="2.69921875" style="100" bestFit="1" customWidth="1"/>
    <col min="13" max="13" width="5.69921875" style="100" customWidth="1"/>
    <col min="14" max="14" width="5.69921875" style="100" bestFit="1" customWidth="1"/>
    <col min="15" max="15" width="2.69921875" style="100" bestFit="1" customWidth="1"/>
    <col min="16" max="16" width="5.69921875" style="100" customWidth="1"/>
    <col min="17" max="16384" width="9.09765625" style="100"/>
  </cols>
  <sheetData>
    <row r="1" spans="1:16" ht="18.75" customHeight="1" x14ac:dyDescent="0.2">
      <c r="A1" s="636" t="s">
        <v>256</v>
      </c>
      <c r="B1" s="636"/>
      <c r="C1" s="636"/>
      <c r="D1" s="636"/>
      <c r="E1" s="636"/>
      <c r="F1" s="636"/>
      <c r="G1" s="636"/>
      <c r="H1" s="105"/>
      <c r="I1" s="354"/>
      <c r="J1" s="354"/>
      <c r="K1" s="106"/>
    </row>
    <row r="2" spans="1:16" ht="13.5" customHeight="1" x14ac:dyDescent="0.2">
      <c r="A2" s="636"/>
      <c r="B2" s="636"/>
      <c r="C2" s="636"/>
      <c r="D2" s="636"/>
      <c r="E2" s="636"/>
      <c r="F2" s="636"/>
      <c r="G2" s="636"/>
      <c r="H2" s="105"/>
      <c r="I2" s="354"/>
      <c r="J2" s="354"/>
      <c r="K2" s="106"/>
    </row>
    <row r="3" spans="1:16" ht="15" customHeight="1" thickBot="1" x14ac:dyDescent="0.25">
      <c r="A3" s="105"/>
      <c r="B3" s="105"/>
      <c r="C3" s="105"/>
      <c r="D3" s="105"/>
      <c r="E3" s="105"/>
      <c r="F3" s="105"/>
      <c r="G3" s="355" t="s">
        <v>265</v>
      </c>
      <c r="H3" s="105"/>
      <c r="I3" s="354"/>
      <c r="J3" s="354"/>
      <c r="K3" s="106"/>
    </row>
    <row r="4" spans="1:16" ht="18.75" customHeight="1" x14ac:dyDescent="0.2">
      <c r="A4" s="624" t="s">
        <v>230</v>
      </c>
      <c r="B4" s="626" t="s">
        <v>281</v>
      </c>
      <c r="C4" s="648"/>
      <c r="D4" s="630" t="s">
        <v>102</v>
      </c>
      <c r="E4" s="632" t="s">
        <v>274</v>
      </c>
      <c r="F4" s="633"/>
      <c r="G4" s="634" t="s">
        <v>44</v>
      </c>
      <c r="H4" s="356"/>
      <c r="I4" s="356"/>
      <c r="J4" s="356"/>
      <c r="K4" s="106"/>
    </row>
    <row r="5" spans="1:16" ht="18.75" customHeight="1" thickBot="1" x14ac:dyDescent="0.25">
      <c r="A5" s="625"/>
      <c r="B5" s="628"/>
      <c r="C5" s="649"/>
      <c r="D5" s="631"/>
      <c r="E5" s="357" t="s">
        <v>317</v>
      </c>
      <c r="F5" s="358" t="s">
        <v>234</v>
      </c>
      <c r="G5" s="635"/>
      <c r="H5" s="237"/>
      <c r="I5" s="324"/>
      <c r="J5" s="325"/>
      <c r="K5" s="106"/>
    </row>
    <row r="6" spans="1:16" s="103" customFormat="1" ht="23.25" customHeight="1" x14ac:dyDescent="0.2">
      <c r="A6" s="639" t="s">
        <v>333</v>
      </c>
      <c r="B6" s="453">
        <v>9</v>
      </c>
      <c r="C6" s="431"/>
      <c r="D6" s="433">
        <v>0.16000000000000003</v>
      </c>
      <c r="E6" s="416">
        <f t="shared" ref="E6:E12" si="0">D6</f>
        <v>0.16000000000000003</v>
      </c>
      <c r="F6" s="422">
        <f t="shared" ref="F6:F12" si="1">D6-E6</f>
        <v>0</v>
      </c>
      <c r="G6" s="413">
        <f t="shared" ref="G6:G12" si="2">D6</f>
        <v>0.16000000000000003</v>
      </c>
      <c r="J6" s="102"/>
      <c r="K6" s="100"/>
      <c r="L6" s="100"/>
      <c r="M6" s="100"/>
      <c r="N6" s="100"/>
      <c r="O6" s="100"/>
      <c r="P6" s="100"/>
    </row>
    <row r="7" spans="1:16" s="103" customFormat="1" ht="23.25" customHeight="1" x14ac:dyDescent="0.2">
      <c r="A7" s="640"/>
      <c r="B7" s="423">
        <f>B6</f>
        <v>9</v>
      </c>
      <c r="C7" s="432">
        <f>B6+1</f>
        <v>10</v>
      </c>
      <c r="D7" s="434">
        <v>0.17</v>
      </c>
      <c r="E7" s="418">
        <f t="shared" si="0"/>
        <v>0.17</v>
      </c>
      <c r="F7" s="425">
        <f t="shared" si="1"/>
        <v>0</v>
      </c>
      <c r="G7" s="414">
        <f t="shared" si="2"/>
        <v>0.17</v>
      </c>
      <c r="J7" s="102"/>
      <c r="K7" s="100"/>
      <c r="L7" s="100"/>
      <c r="M7" s="100"/>
      <c r="N7" s="100"/>
      <c r="O7" s="100"/>
      <c r="P7" s="100"/>
    </row>
    <row r="8" spans="1:16" s="103" customFormat="1" ht="23.25" customHeight="1" x14ac:dyDescent="0.2">
      <c r="A8" s="640"/>
      <c r="B8" s="423">
        <f>C7</f>
        <v>10</v>
      </c>
      <c r="C8" s="432">
        <f>B8+1</f>
        <v>11</v>
      </c>
      <c r="D8" s="434">
        <v>0.19</v>
      </c>
      <c r="E8" s="418">
        <f t="shared" si="0"/>
        <v>0.19</v>
      </c>
      <c r="F8" s="425">
        <f t="shared" si="1"/>
        <v>0</v>
      </c>
      <c r="G8" s="414">
        <f t="shared" si="2"/>
        <v>0.19</v>
      </c>
      <c r="J8" s="102"/>
      <c r="K8" s="100"/>
      <c r="L8" s="100"/>
      <c r="M8" s="100"/>
      <c r="N8" s="100"/>
      <c r="O8" s="100"/>
      <c r="P8" s="100"/>
    </row>
    <row r="9" spans="1:16" s="103" customFormat="1" ht="23.25" customHeight="1" x14ac:dyDescent="0.2">
      <c r="A9" s="640"/>
      <c r="B9" s="423">
        <f>C8</f>
        <v>11</v>
      </c>
      <c r="C9" s="432">
        <f>B9+1</f>
        <v>12</v>
      </c>
      <c r="D9" s="434">
        <v>0.2</v>
      </c>
      <c r="E9" s="418">
        <f t="shared" si="0"/>
        <v>0.2</v>
      </c>
      <c r="F9" s="425">
        <f t="shared" si="1"/>
        <v>0</v>
      </c>
      <c r="G9" s="414">
        <f t="shared" si="2"/>
        <v>0.2</v>
      </c>
      <c r="J9" s="102"/>
      <c r="K9" s="100"/>
      <c r="L9" s="100"/>
      <c r="M9" s="100"/>
      <c r="N9" s="100"/>
      <c r="O9" s="100"/>
      <c r="P9" s="100"/>
    </row>
    <row r="10" spans="1:16" s="103" customFormat="1" ht="23.25" customHeight="1" x14ac:dyDescent="0.2">
      <c r="A10" s="640"/>
      <c r="B10" s="423">
        <f>C9</f>
        <v>12</v>
      </c>
      <c r="C10" s="432">
        <f>B10+1</f>
        <v>13</v>
      </c>
      <c r="D10" s="452">
        <v>0.22</v>
      </c>
      <c r="E10" s="418">
        <f t="shared" si="0"/>
        <v>0.22</v>
      </c>
      <c r="F10" s="425">
        <f t="shared" si="1"/>
        <v>0</v>
      </c>
      <c r="G10" s="414">
        <f t="shared" si="2"/>
        <v>0.22</v>
      </c>
      <c r="J10" s="102"/>
      <c r="K10" s="100"/>
      <c r="L10" s="100"/>
      <c r="M10" s="100"/>
      <c r="N10" s="100"/>
      <c r="O10" s="100"/>
      <c r="P10" s="100"/>
    </row>
    <row r="11" spans="1:16" s="103" customFormat="1" ht="23.25" customHeight="1" x14ac:dyDescent="0.2">
      <c r="A11" s="640"/>
      <c r="B11" s="423">
        <f>C10</f>
        <v>13</v>
      </c>
      <c r="C11" s="432">
        <f>B11+1</f>
        <v>14</v>
      </c>
      <c r="D11" s="452">
        <v>0.24</v>
      </c>
      <c r="E11" s="418">
        <f t="shared" si="0"/>
        <v>0.24</v>
      </c>
      <c r="F11" s="425">
        <f t="shared" si="1"/>
        <v>0</v>
      </c>
      <c r="G11" s="414">
        <f t="shared" si="2"/>
        <v>0.24</v>
      </c>
      <c r="J11" s="102"/>
      <c r="K11" s="100"/>
      <c r="L11" s="100"/>
      <c r="M11" s="100"/>
      <c r="N11" s="100"/>
      <c r="O11" s="100"/>
      <c r="P11" s="100"/>
    </row>
    <row r="12" spans="1:16" ht="23.25" customHeight="1" thickBot="1" x14ac:dyDescent="0.25">
      <c r="A12" s="640"/>
      <c r="B12" s="423">
        <f>C11</f>
        <v>14</v>
      </c>
      <c r="C12" s="432">
        <v>25</v>
      </c>
      <c r="D12" s="451">
        <v>0.30000000000000004</v>
      </c>
      <c r="E12" s="418">
        <f t="shared" si="0"/>
        <v>0.30000000000000004</v>
      </c>
      <c r="F12" s="425">
        <f t="shared" si="1"/>
        <v>0</v>
      </c>
      <c r="G12" s="414">
        <f t="shared" si="2"/>
        <v>0.30000000000000004</v>
      </c>
    </row>
    <row r="13" spans="1:16" s="103" customFormat="1" ht="23.25" customHeight="1" x14ac:dyDescent="0.2">
      <c r="A13" s="639" t="s">
        <v>334</v>
      </c>
      <c r="B13" s="453">
        <v>9</v>
      </c>
      <c r="C13" s="431"/>
      <c r="D13" s="433">
        <v>0.16000000000000003</v>
      </c>
      <c r="E13" s="416">
        <f t="shared" ref="E13:E19" si="3">D13</f>
        <v>0.16000000000000003</v>
      </c>
      <c r="F13" s="422">
        <f t="shared" ref="F13:F19" si="4">D13-E13</f>
        <v>0</v>
      </c>
      <c r="G13" s="413">
        <f t="shared" ref="G13:G19" si="5">D13</f>
        <v>0.16000000000000003</v>
      </c>
      <c r="J13" s="102"/>
      <c r="K13" s="100"/>
      <c r="L13" s="100"/>
      <c r="M13" s="100"/>
      <c r="N13" s="100"/>
      <c r="O13" s="100"/>
      <c r="P13" s="100"/>
    </row>
    <row r="14" spans="1:16" s="103" customFormat="1" ht="23.25" customHeight="1" x14ac:dyDescent="0.2">
      <c r="A14" s="640"/>
      <c r="B14" s="423">
        <f>B13</f>
        <v>9</v>
      </c>
      <c r="C14" s="432">
        <f>B13+1</f>
        <v>10</v>
      </c>
      <c r="D14" s="434">
        <v>0.17</v>
      </c>
      <c r="E14" s="418">
        <f t="shared" si="3"/>
        <v>0.17</v>
      </c>
      <c r="F14" s="425">
        <f t="shared" si="4"/>
        <v>0</v>
      </c>
      <c r="G14" s="414">
        <f t="shared" si="5"/>
        <v>0.17</v>
      </c>
      <c r="J14" s="102"/>
      <c r="K14" s="100"/>
      <c r="L14" s="100"/>
      <c r="M14" s="100"/>
      <c r="N14" s="100"/>
      <c r="O14" s="100"/>
      <c r="P14" s="100"/>
    </row>
    <row r="15" spans="1:16" s="103" customFormat="1" ht="23.25" customHeight="1" x14ac:dyDescent="0.2">
      <c r="A15" s="640"/>
      <c r="B15" s="423">
        <f>C14</f>
        <v>10</v>
      </c>
      <c r="C15" s="432">
        <f>B15+1</f>
        <v>11</v>
      </c>
      <c r="D15" s="434">
        <v>0.18</v>
      </c>
      <c r="E15" s="418">
        <f t="shared" si="3"/>
        <v>0.18</v>
      </c>
      <c r="F15" s="425">
        <f t="shared" si="4"/>
        <v>0</v>
      </c>
      <c r="G15" s="414">
        <v>0.18</v>
      </c>
      <c r="J15" s="102"/>
      <c r="K15" s="100"/>
      <c r="L15" s="100"/>
      <c r="M15" s="100"/>
      <c r="N15" s="100"/>
      <c r="O15" s="100"/>
      <c r="P15" s="100"/>
    </row>
    <row r="16" spans="1:16" s="103" customFormat="1" ht="23.25" customHeight="1" x14ac:dyDescent="0.2">
      <c r="A16" s="640"/>
      <c r="B16" s="423">
        <f>C15</f>
        <v>11</v>
      </c>
      <c r="C16" s="432">
        <f>B16+1</f>
        <v>12</v>
      </c>
      <c r="D16" s="434">
        <v>0.2</v>
      </c>
      <c r="E16" s="418">
        <f t="shared" si="3"/>
        <v>0.2</v>
      </c>
      <c r="F16" s="425">
        <f t="shared" si="4"/>
        <v>0</v>
      </c>
      <c r="G16" s="414">
        <f t="shared" si="5"/>
        <v>0.2</v>
      </c>
      <c r="J16" s="102"/>
      <c r="K16" s="100"/>
      <c r="L16" s="100"/>
      <c r="M16" s="100"/>
      <c r="N16" s="100"/>
      <c r="O16" s="100"/>
      <c r="P16" s="100"/>
    </row>
    <row r="17" spans="1:16" s="103" customFormat="1" ht="23.25" customHeight="1" x14ac:dyDescent="0.2">
      <c r="A17" s="640"/>
      <c r="B17" s="423">
        <f>C16</f>
        <v>12</v>
      </c>
      <c r="C17" s="432">
        <f>B17+1</f>
        <v>13</v>
      </c>
      <c r="D17" s="452">
        <v>0.22</v>
      </c>
      <c r="E17" s="418">
        <f t="shared" si="3"/>
        <v>0.22</v>
      </c>
      <c r="F17" s="425">
        <f t="shared" si="4"/>
        <v>0</v>
      </c>
      <c r="G17" s="414">
        <f t="shared" si="5"/>
        <v>0.22</v>
      </c>
      <c r="J17" s="102"/>
      <c r="K17" s="100"/>
      <c r="L17" s="100"/>
      <c r="M17" s="100"/>
      <c r="N17" s="100"/>
      <c r="O17" s="100"/>
      <c r="P17" s="100"/>
    </row>
    <row r="18" spans="1:16" s="103" customFormat="1" ht="23.25" customHeight="1" x14ac:dyDescent="0.2">
      <c r="A18" s="640"/>
      <c r="B18" s="423">
        <f>C17</f>
        <v>13</v>
      </c>
      <c r="C18" s="432">
        <f>B18+1</f>
        <v>14</v>
      </c>
      <c r="D18" s="452">
        <v>0.24</v>
      </c>
      <c r="E18" s="418">
        <f t="shared" si="3"/>
        <v>0.24</v>
      </c>
      <c r="F18" s="425">
        <f t="shared" si="4"/>
        <v>0</v>
      </c>
      <c r="G18" s="414">
        <f t="shared" si="5"/>
        <v>0.24</v>
      </c>
      <c r="J18" s="102"/>
      <c r="K18" s="100"/>
      <c r="L18" s="100"/>
      <c r="M18" s="100"/>
      <c r="N18" s="100"/>
      <c r="O18" s="100"/>
      <c r="P18" s="100"/>
    </row>
    <row r="19" spans="1:16" ht="23.25" customHeight="1" thickBot="1" x14ac:dyDescent="0.25">
      <c r="A19" s="644"/>
      <c r="B19" s="455">
        <f>C18</f>
        <v>14</v>
      </c>
      <c r="C19" s="454">
        <v>25</v>
      </c>
      <c r="D19" s="451">
        <v>0.30000000000000004</v>
      </c>
      <c r="E19" s="456">
        <f t="shared" si="3"/>
        <v>0.30000000000000004</v>
      </c>
      <c r="F19" s="430">
        <f t="shared" si="4"/>
        <v>0</v>
      </c>
      <c r="G19" s="457">
        <f t="shared" si="5"/>
        <v>0.30000000000000004</v>
      </c>
    </row>
    <row r="20" spans="1:16" s="103" customFormat="1" ht="23.25" customHeight="1" x14ac:dyDescent="0.2">
      <c r="A20" s="639" t="s">
        <v>336</v>
      </c>
      <c r="B20" s="453">
        <v>10</v>
      </c>
      <c r="C20" s="431"/>
      <c r="D20" s="433">
        <v>0.16000000000000003</v>
      </c>
      <c r="E20" s="416">
        <f t="shared" ref="E20:E36" si="6">D20</f>
        <v>0.16000000000000003</v>
      </c>
      <c r="F20" s="422">
        <f t="shared" ref="F20:F28" si="7">D20-E20</f>
        <v>0</v>
      </c>
      <c r="G20" s="413">
        <f>D20</f>
        <v>0.16000000000000003</v>
      </c>
      <c r="J20" s="102"/>
      <c r="K20" s="100"/>
      <c r="L20" s="100"/>
      <c r="M20" s="100"/>
      <c r="N20" s="100"/>
      <c r="O20" s="100"/>
      <c r="P20" s="100"/>
    </row>
    <row r="21" spans="1:16" s="103" customFormat="1" ht="23.25" customHeight="1" x14ac:dyDescent="0.2">
      <c r="A21" s="640"/>
      <c r="B21" s="423">
        <f>B20</f>
        <v>10</v>
      </c>
      <c r="C21" s="432">
        <f>B20+1</f>
        <v>11</v>
      </c>
      <c r="D21" s="434">
        <v>0.17</v>
      </c>
      <c r="E21" s="418">
        <f t="shared" si="6"/>
        <v>0.17</v>
      </c>
      <c r="F21" s="425">
        <f t="shared" si="7"/>
        <v>0</v>
      </c>
      <c r="G21" s="414">
        <f>D21</f>
        <v>0.17</v>
      </c>
      <c r="J21" s="102"/>
      <c r="K21" s="100"/>
      <c r="L21" s="100"/>
      <c r="M21" s="100"/>
      <c r="N21" s="100"/>
      <c r="O21" s="100"/>
      <c r="P21" s="100"/>
    </row>
    <row r="22" spans="1:16" s="103" customFormat="1" ht="23.25" customHeight="1" x14ac:dyDescent="0.2">
      <c r="A22" s="640"/>
      <c r="B22" s="423">
        <f>C21</f>
        <v>11</v>
      </c>
      <c r="C22" s="432">
        <f>B22+1</f>
        <v>12</v>
      </c>
      <c r="D22" s="434">
        <v>0.18</v>
      </c>
      <c r="E22" s="418">
        <f t="shared" si="6"/>
        <v>0.18</v>
      </c>
      <c r="F22" s="425">
        <f t="shared" si="7"/>
        <v>0</v>
      </c>
      <c r="G22" s="414">
        <v>0.18</v>
      </c>
      <c r="J22" s="102"/>
      <c r="K22" s="100"/>
      <c r="L22" s="100"/>
      <c r="M22" s="100"/>
      <c r="N22" s="100"/>
      <c r="O22" s="100"/>
      <c r="P22" s="100"/>
    </row>
    <row r="23" spans="1:16" s="103" customFormat="1" ht="23.25" customHeight="1" x14ac:dyDescent="0.2">
      <c r="A23" s="640"/>
      <c r="B23" s="423">
        <f>C22</f>
        <v>12</v>
      </c>
      <c r="C23" s="432">
        <f>B23+1</f>
        <v>13</v>
      </c>
      <c r="D23" s="434">
        <v>0.19</v>
      </c>
      <c r="E23" s="418">
        <f t="shared" si="6"/>
        <v>0.19</v>
      </c>
      <c r="F23" s="425">
        <f t="shared" si="7"/>
        <v>0</v>
      </c>
      <c r="G23" s="414">
        <f>D23</f>
        <v>0.19</v>
      </c>
      <c r="J23" s="102"/>
      <c r="K23" s="100"/>
      <c r="L23" s="100"/>
      <c r="M23" s="100"/>
      <c r="N23" s="100"/>
      <c r="O23" s="100"/>
      <c r="P23" s="100"/>
    </row>
    <row r="24" spans="1:16" s="103" customFormat="1" ht="23.25" customHeight="1" thickBot="1" x14ac:dyDescent="0.25">
      <c r="A24" s="644"/>
      <c r="B24" s="455">
        <f>C23</f>
        <v>13</v>
      </c>
      <c r="C24" s="454">
        <v>25</v>
      </c>
      <c r="D24" s="451">
        <v>0.2</v>
      </c>
      <c r="E24" s="456">
        <f t="shared" si="6"/>
        <v>0.2</v>
      </c>
      <c r="F24" s="430">
        <f t="shared" si="7"/>
        <v>0</v>
      </c>
      <c r="G24" s="457">
        <f>D24</f>
        <v>0.2</v>
      </c>
      <c r="J24" s="102"/>
      <c r="K24" s="100"/>
      <c r="L24" s="100"/>
      <c r="M24" s="100"/>
      <c r="N24" s="100"/>
      <c r="O24" s="100"/>
      <c r="P24" s="100"/>
    </row>
    <row r="25" spans="1:16" s="103" customFormat="1" ht="23.25" customHeight="1" x14ac:dyDescent="0.2">
      <c r="A25" s="639" t="s">
        <v>335</v>
      </c>
      <c r="B25" s="453">
        <v>10</v>
      </c>
      <c r="C25" s="431"/>
      <c r="D25" s="433">
        <v>0.16000000000000003</v>
      </c>
      <c r="E25" s="416">
        <f t="shared" si="6"/>
        <v>0.16000000000000003</v>
      </c>
      <c r="F25" s="422">
        <f t="shared" si="7"/>
        <v>0</v>
      </c>
      <c r="G25" s="413">
        <f>D25</f>
        <v>0.16000000000000003</v>
      </c>
      <c r="J25" s="102"/>
      <c r="K25" s="100"/>
      <c r="L25" s="100"/>
      <c r="M25" s="100"/>
      <c r="N25" s="100"/>
      <c r="O25" s="100"/>
      <c r="P25" s="100"/>
    </row>
    <row r="26" spans="1:16" s="103" customFormat="1" ht="23.25" customHeight="1" x14ac:dyDescent="0.2">
      <c r="A26" s="640"/>
      <c r="B26" s="423">
        <f>B25</f>
        <v>10</v>
      </c>
      <c r="C26" s="432">
        <f>B25+1</f>
        <v>11</v>
      </c>
      <c r="D26" s="434">
        <v>0.17</v>
      </c>
      <c r="E26" s="418">
        <f t="shared" si="6"/>
        <v>0.17</v>
      </c>
      <c r="F26" s="425">
        <f t="shared" si="7"/>
        <v>0</v>
      </c>
      <c r="G26" s="414">
        <f>D26</f>
        <v>0.17</v>
      </c>
      <c r="J26" s="102"/>
      <c r="K26" s="100"/>
      <c r="L26" s="100"/>
      <c r="M26" s="100"/>
      <c r="N26" s="100"/>
      <c r="O26" s="100"/>
      <c r="P26" s="100"/>
    </row>
    <row r="27" spans="1:16" s="103" customFormat="1" ht="23.25" customHeight="1" x14ac:dyDescent="0.2">
      <c r="A27" s="640"/>
      <c r="B27" s="423">
        <f>C26</f>
        <v>11</v>
      </c>
      <c r="C27" s="432">
        <f>B27+1</f>
        <v>12</v>
      </c>
      <c r="D27" s="434">
        <v>0.18</v>
      </c>
      <c r="E27" s="418">
        <f t="shared" si="6"/>
        <v>0.18</v>
      </c>
      <c r="F27" s="425">
        <f t="shared" si="7"/>
        <v>0</v>
      </c>
      <c r="G27" s="414">
        <v>0.18</v>
      </c>
      <c r="J27" s="102"/>
      <c r="K27" s="100"/>
      <c r="L27" s="100"/>
      <c r="M27" s="100"/>
      <c r="N27" s="100"/>
      <c r="O27" s="100"/>
      <c r="P27" s="100"/>
    </row>
    <row r="28" spans="1:16" s="103" customFormat="1" ht="23.25" customHeight="1" thickBot="1" x14ac:dyDescent="0.25">
      <c r="A28" s="644"/>
      <c r="B28" s="455">
        <f>+C27</f>
        <v>12</v>
      </c>
      <c r="C28" s="454">
        <v>25</v>
      </c>
      <c r="D28" s="451">
        <v>0.2</v>
      </c>
      <c r="E28" s="456">
        <f t="shared" si="6"/>
        <v>0.2</v>
      </c>
      <c r="F28" s="430">
        <f t="shared" si="7"/>
        <v>0</v>
      </c>
      <c r="G28" s="457">
        <f>D28</f>
        <v>0.2</v>
      </c>
      <c r="J28" s="102"/>
      <c r="K28" s="100"/>
      <c r="L28" s="100"/>
      <c r="M28" s="100"/>
      <c r="N28" s="100"/>
      <c r="O28" s="100"/>
      <c r="P28" s="100"/>
    </row>
    <row r="29" spans="1:16" s="103" customFormat="1" ht="23.25" customHeight="1" x14ac:dyDescent="0.2">
      <c r="A29" s="639" t="s">
        <v>337</v>
      </c>
      <c r="B29" s="453">
        <v>9</v>
      </c>
      <c r="C29" s="431"/>
      <c r="D29" s="433">
        <v>0.16</v>
      </c>
      <c r="E29" s="416">
        <f t="shared" si="6"/>
        <v>0.16</v>
      </c>
      <c r="F29" s="422">
        <f t="shared" ref="F29:F36" si="8">D29-E29</f>
        <v>0</v>
      </c>
      <c r="G29" s="413">
        <f>+D29</f>
        <v>0.16</v>
      </c>
      <c r="J29" s="102"/>
      <c r="K29" s="100"/>
      <c r="L29" s="100"/>
      <c r="M29" s="100"/>
      <c r="N29" s="100"/>
      <c r="O29" s="100"/>
      <c r="P29" s="100"/>
    </row>
    <row r="30" spans="1:16" s="103" customFormat="1" ht="23.25" customHeight="1" x14ac:dyDescent="0.2">
      <c r="A30" s="640"/>
      <c r="B30" s="423">
        <f>B29</f>
        <v>9</v>
      </c>
      <c r="C30" s="432">
        <f>B29+1</f>
        <v>10</v>
      </c>
      <c r="D30" s="434">
        <v>0.17</v>
      </c>
      <c r="E30" s="418">
        <f t="shared" si="6"/>
        <v>0.17</v>
      </c>
      <c r="F30" s="425">
        <f t="shared" si="8"/>
        <v>0</v>
      </c>
      <c r="G30" s="414">
        <f t="shared" ref="G30:G36" si="9">+D30</f>
        <v>0.17</v>
      </c>
      <c r="J30" s="102"/>
      <c r="K30" s="100"/>
      <c r="L30" s="100"/>
      <c r="M30" s="100"/>
      <c r="N30" s="100"/>
      <c r="O30" s="100"/>
      <c r="P30" s="100"/>
    </row>
    <row r="31" spans="1:16" s="103" customFormat="1" ht="23.25" customHeight="1" x14ac:dyDescent="0.2">
      <c r="A31" s="640"/>
      <c r="B31" s="423">
        <f>C30</f>
        <v>10</v>
      </c>
      <c r="C31" s="432">
        <f>B31+1</f>
        <v>11</v>
      </c>
      <c r="D31" s="434">
        <v>0.18</v>
      </c>
      <c r="E31" s="418">
        <f t="shared" si="6"/>
        <v>0.18</v>
      </c>
      <c r="F31" s="425">
        <f t="shared" si="8"/>
        <v>0</v>
      </c>
      <c r="G31" s="414">
        <f t="shared" si="9"/>
        <v>0.18</v>
      </c>
      <c r="J31" s="102"/>
      <c r="K31" s="100"/>
      <c r="L31" s="100"/>
      <c r="M31" s="100"/>
      <c r="N31" s="100"/>
      <c r="O31" s="100"/>
      <c r="P31" s="100"/>
    </row>
    <row r="32" spans="1:16" s="103" customFormat="1" ht="23.25" customHeight="1" x14ac:dyDescent="0.2">
      <c r="A32" s="640"/>
      <c r="B32" s="423">
        <f>C31</f>
        <v>11</v>
      </c>
      <c r="C32" s="432">
        <f>B32+1</f>
        <v>12</v>
      </c>
      <c r="D32" s="434">
        <v>0.2</v>
      </c>
      <c r="E32" s="418">
        <f t="shared" si="6"/>
        <v>0.2</v>
      </c>
      <c r="F32" s="425">
        <f>D32-E32</f>
        <v>0</v>
      </c>
      <c r="G32" s="414">
        <f t="shared" si="9"/>
        <v>0.2</v>
      </c>
      <c r="J32" s="102"/>
      <c r="K32" s="100"/>
      <c r="L32" s="100"/>
      <c r="M32" s="100"/>
      <c r="N32" s="100"/>
      <c r="O32" s="100"/>
      <c r="P32" s="100"/>
    </row>
    <row r="33" spans="1:16" s="103" customFormat="1" ht="23.25" customHeight="1" x14ac:dyDescent="0.2">
      <c r="A33" s="640"/>
      <c r="B33" s="423">
        <f>C32</f>
        <v>12</v>
      </c>
      <c r="C33" s="432">
        <f>B33+1</f>
        <v>13</v>
      </c>
      <c r="D33" s="434">
        <v>0.21</v>
      </c>
      <c r="E33" s="418">
        <f t="shared" si="6"/>
        <v>0.21</v>
      </c>
      <c r="F33" s="425">
        <f>D33-E33</f>
        <v>0</v>
      </c>
      <c r="G33" s="414">
        <f t="shared" si="9"/>
        <v>0.21</v>
      </c>
      <c r="J33" s="102"/>
      <c r="K33" s="100"/>
      <c r="L33" s="100"/>
      <c r="M33" s="100"/>
      <c r="N33" s="100"/>
      <c r="O33" s="100"/>
      <c r="P33" s="100"/>
    </row>
    <row r="34" spans="1:16" s="103" customFormat="1" ht="23.25" customHeight="1" x14ac:dyDescent="0.2">
      <c r="A34" s="640"/>
      <c r="B34" s="423">
        <f>C33</f>
        <v>13</v>
      </c>
      <c r="C34" s="432">
        <f>B34+1</f>
        <v>14</v>
      </c>
      <c r="D34" s="434">
        <v>0.23</v>
      </c>
      <c r="E34" s="418">
        <f t="shared" si="6"/>
        <v>0.23</v>
      </c>
      <c r="F34" s="425">
        <f>D34-E34</f>
        <v>0</v>
      </c>
      <c r="G34" s="414">
        <f t="shared" si="9"/>
        <v>0.23</v>
      </c>
      <c r="J34" s="102"/>
      <c r="K34" s="100"/>
      <c r="L34" s="100"/>
      <c r="M34" s="100"/>
      <c r="N34" s="100"/>
      <c r="O34" s="100"/>
      <c r="P34" s="100"/>
    </row>
    <row r="35" spans="1:16" s="103" customFormat="1" ht="23.25" customHeight="1" x14ac:dyDescent="0.2">
      <c r="A35" s="640"/>
      <c r="B35" s="423">
        <f>C34</f>
        <v>14</v>
      </c>
      <c r="C35" s="432">
        <f>B35+1</f>
        <v>15</v>
      </c>
      <c r="D35" s="434">
        <v>0.25</v>
      </c>
      <c r="E35" s="418">
        <f t="shared" si="6"/>
        <v>0.25</v>
      </c>
      <c r="F35" s="425">
        <f>D35-E35</f>
        <v>0</v>
      </c>
      <c r="G35" s="414">
        <f t="shared" si="9"/>
        <v>0.25</v>
      </c>
      <c r="J35" s="102"/>
      <c r="K35" s="100"/>
      <c r="L35" s="100"/>
      <c r="M35" s="100"/>
      <c r="N35" s="100"/>
      <c r="O35" s="100"/>
      <c r="P35" s="100"/>
    </row>
    <row r="36" spans="1:16" s="103" customFormat="1" ht="23.25" customHeight="1" thickBot="1" x14ac:dyDescent="0.25">
      <c r="A36" s="644"/>
      <c r="B36" s="455">
        <f>+C35</f>
        <v>15</v>
      </c>
      <c r="C36" s="454">
        <v>25</v>
      </c>
      <c r="D36" s="451">
        <v>0.3</v>
      </c>
      <c r="E36" s="456">
        <f t="shared" si="6"/>
        <v>0.3</v>
      </c>
      <c r="F36" s="430">
        <f t="shared" si="8"/>
        <v>0</v>
      </c>
      <c r="G36" s="457">
        <f t="shared" si="9"/>
        <v>0.3</v>
      </c>
      <c r="J36" s="102"/>
      <c r="K36" s="100"/>
      <c r="L36" s="100"/>
      <c r="M36" s="100"/>
      <c r="N36" s="100"/>
      <c r="O36" s="100"/>
      <c r="P36" s="100"/>
    </row>
  </sheetData>
  <mergeCells count="11">
    <mergeCell ref="A29:A36"/>
    <mergeCell ref="A25:A28"/>
    <mergeCell ref="A20:A24"/>
    <mergeCell ref="A13:A19"/>
    <mergeCell ref="A6:A12"/>
    <mergeCell ref="A1:G2"/>
    <mergeCell ref="A4:A5"/>
    <mergeCell ref="B4:C5"/>
    <mergeCell ref="D4:D5"/>
    <mergeCell ref="E4:F4"/>
    <mergeCell ref="G4:G5"/>
  </mergeCells>
  <phoneticPr fontId="36"/>
  <pageMargins left="0.70866141732283472" right="0.70866141732283472" top="0.74803149606299213" bottom="0.74803149606299213" header="0.31496062992125984" footer="0.31496062992125984"/>
  <pageSetup paperSize="9" scale="8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view="pageBreakPreview" topLeftCell="A10" zoomScale="85" zoomScaleNormal="85" zoomScaleSheetLayoutView="85" workbookViewId="0">
      <selection activeCell="J41" sqref="J41"/>
    </sheetView>
  </sheetViews>
  <sheetFormatPr defaultColWidth="9.09765625" defaultRowHeight="12" x14ac:dyDescent="0.2"/>
  <cols>
    <col min="1" max="1" width="14.296875" style="99" customWidth="1"/>
    <col min="2" max="2" width="14.296875" style="100" customWidth="1"/>
    <col min="3" max="4" width="14.296875" style="99" customWidth="1"/>
    <col min="5" max="5" width="17.09765625" style="101" customWidth="1"/>
    <col min="6" max="7" width="17.09765625" style="102" customWidth="1"/>
    <col min="8" max="8" width="10.09765625" style="103" customWidth="1"/>
    <col min="9" max="9" width="11.69921875" style="103" customWidth="1"/>
    <col min="10" max="10" width="11.69921875" style="102" customWidth="1"/>
    <col min="11" max="11" width="2.69921875" style="100" customWidth="1"/>
    <col min="12" max="12" width="2.69921875" style="100" bestFit="1" customWidth="1"/>
    <col min="13" max="13" width="5.69921875" style="100" customWidth="1"/>
    <col min="14" max="14" width="5.69921875" style="100" bestFit="1" customWidth="1"/>
    <col min="15" max="15" width="2.69921875" style="100" bestFit="1" customWidth="1"/>
    <col min="16" max="16" width="5.69921875" style="100" customWidth="1"/>
    <col min="17" max="16384" width="9.09765625" style="100"/>
  </cols>
  <sheetData>
    <row r="1" spans="1:16" ht="18.75" customHeight="1" x14ac:dyDescent="0.2">
      <c r="A1" s="636" t="s">
        <v>256</v>
      </c>
      <c r="B1" s="636"/>
      <c r="C1" s="636"/>
      <c r="D1" s="636"/>
      <c r="E1" s="636"/>
      <c r="F1" s="636"/>
      <c r="G1" s="636"/>
      <c r="H1" s="105"/>
      <c r="I1" s="354"/>
      <c r="J1" s="354"/>
      <c r="K1" s="106"/>
    </row>
    <row r="2" spans="1:16" ht="13.5" customHeight="1" x14ac:dyDescent="0.2">
      <c r="A2" s="636"/>
      <c r="B2" s="636"/>
      <c r="C2" s="636"/>
      <c r="D2" s="636"/>
      <c r="E2" s="636"/>
      <c r="F2" s="636"/>
      <c r="G2" s="636"/>
      <c r="H2" s="105"/>
      <c r="I2" s="354"/>
      <c r="J2" s="354"/>
      <c r="K2" s="106"/>
    </row>
    <row r="3" spans="1:16" ht="15" customHeight="1" thickBot="1" x14ac:dyDescent="0.25">
      <c r="A3" s="105"/>
      <c r="B3" s="105"/>
      <c r="C3" s="105"/>
      <c r="D3" s="105"/>
      <c r="E3" s="105"/>
      <c r="F3" s="105"/>
      <c r="G3" s="355" t="s">
        <v>265</v>
      </c>
      <c r="H3" s="105"/>
      <c r="I3" s="354"/>
      <c r="J3" s="354"/>
      <c r="K3" s="106"/>
    </row>
    <row r="4" spans="1:16" ht="18.75" customHeight="1" x14ac:dyDescent="0.2">
      <c r="A4" s="624" t="s">
        <v>230</v>
      </c>
      <c r="B4" s="626" t="s">
        <v>281</v>
      </c>
      <c r="C4" s="648"/>
      <c r="D4" s="630" t="s">
        <v>102</v>
      </c>
      <c r="E4" s="632" t="s">
        <v>274</v>
      </c>
      <c r="F4" s="633"/>
      <c r="G4" s="634" t="s">
        <v>44</v>
      </c>
      <c r="H4" s="356"/>
      <c r="I4" s="356"/>
      <c r="J4" s="356"/>
      <c r="K4" s="106"/>
    </row>
    <row r="5" spans="1:16" ht="18.75" customHeight="1" thickBot="1" x14ac:dyDescent="0.25">
      <c r="A5" s="625"/>
      <c r="B5" s="628"/>
      <c r="C5" s="649"/>
      <c r="D5" s="631"/>
      <c r="E5" s="357" t="s">
        <v>317</v>
      </c>
      <c r="F5" s="358" t="s">
        <v>234</v>
      </c>
      <c r="G5" s="635"/>
      <c r="H5" s="237"/>
      <c r="I5" s="324"/>
      <c r="J5" s="325"/>
      <c r="K5" s="106"/>
    </row>
    <row r="6" spans="1:16" s="103" customFormat="1" ht="23.25" customHeight="1" x14ac:dyDescent="0.2">
      <c r="A6" s="639" t="s">
        <v>338</v>
      </c>
      <c r="B6" s="453">
        <v>8</v>
      </c>
      <c r="C6" s="431"/>
      <c r="D6" s="433">
        <v>0.16</v>
      </c>
      <c r="E6" s="416">
        <f>D6</f>
        <v>0.16</v>
      </c>
      <c r="F6" s="422">
        <f t="shared" ref="F6:F12" si="0">D6-E6</f>
        <v>0</v>
      </c>
      <c r="G6" s="413">
        <f>+D6</f>
        <v>0.16</v>
      </c>
      <c r="J6" s="102"/>
      <c r="K6" s="100"/>
      <c r="L6" s="100"/>
      <c r="M6" s="100"/>
      <c r="N6" s="100"/>
      <c r="O6" s="100"/>
      <c r="P6" s="100"/>
    </row>
    <row r="7" spans="1:16" s="103" customFormat="1" ht="23.25" customHeight="1" x14ac:dyDescent="0.2">
      <c r="A7" s="640"/>
      <c r="B7" s="423">
        <f>B6</f>
        <v>8</v>
      </c>
      <c r="C7" s="432">
        <f>B6+1</f>
        <v>9</v>
      </c>
      <c r="D7" s="434">
        <v>0.17</v>
      </c>
      <c r="E7" s="418">
        <f t="shared" ref="E7:E12" si="1">D7</f>
        <v>0.17</v>
      </c>
      <c r="F7" s="425">
        <f t="shared" si="0"/>
        <v>0</v>
      </c>
      <c r="G7" s="414">
        <f t="shared" ref="G7:G12" si="2">+D7</f>
        <v>0.17</v>
      </c>
      <c r="J7" s="102"/>
      <c r="K7" s="100"/>
      <c r="L7" s="100"/>
      <c r="M7" s="100"/>
      <c r="N7" s="100"/>
      <c r="O7" s="100"/>
      <c r="P7" s="100"/>
    </row>
    <row r="8" spans="1:16" s="103" customFormat="1" ht="23.25" customHeight="1" x14ac:dyDescent="0.2">
      <c r="A8" s="640"/>
      <c r="B8" s="423">
        <f>C7</f>
        <v>9</v>
      </c>
      <c r="C8" s="432">
        <f>B8+1</f>
        <v>10</v>
      </c>
      <c r="D8" s="434">
        <v>0.18</v>
      </c>
      <c r="E8" s="418">
        <f t="shared" si="1"/>
        <v>0.18</v>
      </c>
      <c r="F8" s="425">
        <f t="shared" si="0"/>
        <v>0</v>
      </c>
      <c r="G8" s="414">
        <f t="shared" si="2"/>
        <v>0.18</v>
      </c>
      <c r="J8" s="102"/>
      <c r="K8" s="100"/>
      <c r="L8" s="100"/>
      <c r="M8" s="100"/>
      <c r="N8" s="100"/>
      <c r="O8" s="100"/>
      <c r="P8" s="100"/>
    </row>
    <row r="9" spans="1:16" s="103" customFormat="1" ht="23.25" customHeight="1" x14ac:dyDescent="0.2">
      <c r="A9" s="640"/>
      <c r="B9" s="423">
        <f>C8</f>
        <v>10</v>
      </c>
      <c r="C9" s="432">
        <f>B9+1</f>
        <v>11</v>
      </c>
      <c r="D9" s="434">
        <v>0.2</v>
      </c>
      <c r="E9" s="418">
        <f t="shared" si="1"/>
        <v>0.2</v>
      </c>
      <c r="F9" s="425">
        <f>D9-E9</f>
        <v>0</v>
      </c>
      <c r="G9" s="414">
        <f t="shared" si="2"/>
        <v>0.2</v>
      </c>
      <c r="J9" s="102"/>
      <c r="K9" s="100"/>
      <c r="L9" s="100"/>
      <c r="M9" s="100"/>
      <c r="N9" s="100"/>
      <c r="O9" s="100"/>
      <c r="P9" s="100"/>
    </row>
    <row r="10" spans="1:16" s="103" customFormat="1" ht="23.25" customHeight="1" x14ac:dyDescent="0.2">
      <c r="A10" s="640"/>
      <c r="B10" s="423">
        <f>C9</f>
        <v>11</v>
      </c>
      <c r="C10" s="432">
        <f>B10+1</f>
        <v>12</v>
      </c>
      <c r="D10" s="434">
        <v>0.21</v>
      </c>
      <c r="E10" s="418">
        <f t="shared" si="1"/>
        <v>0.21</v>
      </c>
      <c r="F10" s="425">
        <f>D10-E10</f>
        <v>0</v>
      </c>
      <c r="G10" s="414">
        <v>0.22</v>
      </c>
      <c r="J10" s="102"/>
      <c r="K10" s="100"/>
      <c r="L10" s="100"/>
      <c r="M10" s="100"/>
      <c r="N10" s="100"/>
      <c r="O10" s="100"/>
      <c r="P10" s="100"/>
    </row>
    <row r="11" spans="1:16" s="103" customFormat="1" ht="23.25" customHeight="1" x14ac:dyDescent="0.2">
      <c r="A11" s="640"/>
      <c r="B11" s="423">
        <f>C10</f>
        <v>12</v>
      </c>
      <c r="C11" s="432">
        <f>B11+1</f>
        <v>13</v>
      </c>
      <c r="D11" s="434">
        <v>0.23</v>
      </c>
      <c r="E11" s="418">
        <f t="shared" si="1"/>
        <v>0.23</v>
      </c>
      <c r="F11" s="425">
        <f>D11-E11</f>
        <v>0</v>
      </c>
      <c r="G11" s="414">
        <v>0.24</v>
      </c>
      <c r="J11" s="102"/>
      <c r="K11" s="100"/>
      <c r="L11" s="100"/>
      <c r="M11" s="100"/>
      <c r="N11" s="100"/>
      <c r="O11" s="100"/>
      <c r="P11" s="100"/>
    </row>
    <row r="12" spans="1:16" s="103" customFormat="1" ht="23.25" customHeight="1" thickBot="1" x14ac:dyDescent="0.25">
      <c r="A12" s="644"/>
      <c r="B12" s="455">
        <f>+C11</f>
        <v>13</v>
      </c>
      <c r="C12" s="454">
        <v>25</v>
      </c>
      <c r="D12" s="451">
        <v>0.3</v>
      </c>
      <c r="E12" s="456">
        <f t="shared" si="1"/>
        <v>0.3</v>
      </c>
      <c r="F12" s="430">
        <f t="shared" si="0"/>
        <v>0</v>
      </c>
      <c r="G12" s="457">
        <f t="shared" si="2"/>
        <v>0.3</v>
      </c>
      <c r="J12" s="102"/>
      <c r="K12" s="100"/>
      <c r="L12" s="100"/>
      <c r="M12" s="100"/>
      <c r="N12" s="100"/>
      <c r="O12" s="100"/>
      <c r="P12" s="100"/>
    </row>
    <row r="13" spans="1:16" s="103" customFormat="1" ht="23.25" customHeight="1" x14ac:dyDescent="0.2">
      <c r="A13" s="639" t="s">
        <v>339</v>
      </c>
      <c r="B13" s="453">
        <v>9</v>
      </c>
      <c r="C13" s="431"/>
      <c r="D13" s="433">
        <v>0.16</v>
      </c>
      <c r="E13" s="416">
        <f t="shared" ref="E13:E18" si="3">D13</f>
        <v>0.16</v>
      </c>
      <c r="F13" s="422">
        <f t="shared" ref="F13:F18" si="4">D13-E13</f>
        <v>0</v>
      </c>
      <c r="G13" s="413">
        <f t="shared" ref="G13:G18" si="5">+D13</f>
        <v>0.16</v>
      </c>
      <c r="J13" s="102"/>
      <c r="K13" s="100"/>
      <c r="L13" s="100"/>
      <c r="M13" s="100"/>
      <c r="N13" s="100"/>
      <c r="O13" s="100"/>
      <c r="P13" s="100"/>
    </row>
    <row r="14" spans="1:16" s="103" customFormat="1" ht="23.25" customHeight="1" x14ac:dyDescent="0.2">
      <c r="A14" s="640"/>
      <c r="B14" s="423">
        <f>B13</f>
        <v>9</v>
      </c>
      <c r="C14" s="432">
        <f>B13+1</f>
        <v>10</v>
      </c>
      <c r="D14" s="434">
        <v>0.17</v>
      </c>
      <c r="E14" s="418">
        <f t="shared" si="3"/>
        <v>0.17</v>
      </c>
      <c r="F14" s="425">
        <f t="shared" si="4"/>
        <v>0</v>
      </c>
      <c r="G14" s="414">
        <f t="shared" si="5"/>
        <v>0.17</v>
      </c>
      <c r="J14" s="102"/>
      <c r="K14" s="100"/>
      <c r="L14" s="100"/>
      <c r="M14" s="100"/>
      <c r="N14" s="100"/>
      <c r="O14" s="100"/>
      <c r="P14" s="100"/>
    </row>
    <row r="15" spans="1:16" s="103" customFormat="1" ht="23.25" customHeight="1" x14ac:dyDescent="0.2">
      <c r="A15" s="640"/>
      <c r="B15" s="423">
        <f>C14</f>
        <v>10</v>
      </c>
      <c r="C15" s="432">
        <f>B15+1</f>
        <v>11</v>
      </c>
      <c r="D15" s="434">
        <v>0.19</v>
      </c>
      <c r="E15" s="418">
        <f t="shared" si="3"/>
        <v>0.19</v>
      </c>
      <c r="F15" s="425">
        <f t="shared" si="4"/>
        <v>0</v>
      </c>
      <c r="G15" s="414">
        <f t="shared" si="5"/>
        <v>0.19</v>
      </c>
      <c r="J15" s="102"/>
      <c r="K15" s="100"/>
      <c r="L15" s="100"/>
      <c r="M15" s="100"/>
      <c r="N15" s="100"/>
      <c r="O15" s="100"/>
      <c r="P15" s="100"/>
    </row>
    <row r="16" spans="1:16" s="103" customFormat="1" ht="23.25" customHeight="1" x14ac:dyDescent="0.2">
      <c r="A16" s="640"/>
      <c r="B16" s="423">
        <f>C15</f>
        <v>11</v>
      </c>
      <c r="C16" s="432">
        <f>B16+1</f>
        <v>12</v>
      </c>
      <c r="D16" s="434">
        <v>0.21</v>
      </c>
      <c r="E16" s="418">
        <f t="shared" si="3"/>
        <v>0.21</v>
      </c>
      <c r="F16" s="425">
        <f t="shared" si="4"/>
        <v>0</v>
      </c>
      <c r="G16" s="414">
        <f t="shared" si="5"/>
        <v>0.21</v>
      </c>
      <c r="J16" s="102"/>
      <c r="K16" s="100"/>
      <c r="L16" s="100"/>
      <c r="M16" s="100"/>
      <c r="N16" s="100"/>
      <c r="O16" s="100"/>
      <c r="P16" s="100"/>
    </row>
    <row r="17" spans="1:16" s="103" customFormat="1" ht="23.25" customHeight="1" x14ac:dyDescent="0.2">
      <c r="A17" s="640"/>
      <c r="B17" s="423">
        <f>C16</f>
        <v>12</v>
      </c>
      <c r="C17" s="432">
        <f>B17+1</f>
        <v>13</v>
      </c>
      <c r="D17" s="434">
        <v>0.23</v>
      </c>
      <c r="E17" s="418">
        <f t="shared" si="3"/>
        <v>0.23</v>
      </c>
      <c r="F17" s="425">
        <f t="shared" si="4"/>
        <v>0</v>
      </c>
      <c r="G17" s="414">
        <f t="shared" si="5"/>
        <v>0.23</v>
      </c>
      <c r="J17" s="102"/>
      <c r="K17" s="100"/>
      <c r="L17" s="100"/>
      <c r="M17" s="100"/>
      <c r="N17" s="100"/>
      <c r="O17" s="100"/>
      <c r="P17" s="100"/>
    </row>
    <row r="18" spans="1:16" s="103" customFormat="1" ht="23.25" customHeight="1" thickBot="1" x14ac:dyDescent="0.25">
      <c r="A18" s="644"/>
      <c r="B18" s="455">
        <f>+C17</f>
        <v>13</v>
      </c>
      <c r="C18" s="454">
        <v>25</v>
      </c>
      <c r="D18" s="451">
        <v>0.3</v>
      </c>
      <c r="E18" s="456">
        <f t="shared" si="3"/>
        <v>0.3</v>
      </c>
      <c r="F18" s="430">
        <f t="shared" si="4"/>
        <v>0</v>
      </c>
      <c r="G18" s="457">
        <f t="shared" si="5"/>
        <v>0.3</v>
      </c>
      <c r="J18" s="102"/>
      <c r="K18" s="100"/>
      <c r="L18" s="100"/>
      <c r="M18" s="100"/>
      <c r="N18" s="100"/>
      <c r="O18" s="100"/>
      <c r="P18" s="100"/>
    </row>
    <row r="19" spans="1:16" s="103" customFormat="1" ht="23.25" customHeight="1" x14ac:dyDescent="0.2">
      <c r="A19" s="639" t="s">
        <v>340</v>
      </c>
      <c r="B19" s="453">
        <v>9</v>
      </c>
      <c r="C19" s="431"/>
      <c r="D19" s="433">
        <v>0.16</v>
      </c>
      <c r="E19" s="416">
        <f t="shared" ref="E19:E25" si="6">D19</f>
        <v>0.16</v>
      </c>
      <c r="F19" s="422">
        <f t="shared" ref="F19:F25" si="7">D19-E19</f>
        <v>0</v>
      </c>
      <c r="G19" s="413">
        <f t="shared" ref="G19:G25" si="8">+D19</f>
        <v>0.16</v>
      </c>
      <c r="J19" s="102"/>
      <c r="K19" s="100"/>
      <c r="L19" s="100"/>
      <c r="M19" s="100"/>
      <c r="N19" s="100"/>
      <c r="O19" s="100"/>
      <c r="P19" s="100"/>
    </row>
    <row r="20" spans="1:16" s="103" customFormat="1" ht="23.25" customHeight="1" x14ac:dyDescent="0.2">
      <c r="A20" s="640"/>
      <c r="B20" s="423">
        <f>B19</f>
        <v>9</v>
      </c>
      <c r="C20" s="432">
        <f>B19+1</f>
        <v>10</v>
      </c>
      <c r="D20" s="434">
        <v>0.17</v>
      </c>
      <c r="E20" s="418">
        <f t="shared" si="6"/>
        <v>0.17</v>
      </c>
      <c r="F20" s="425">
        <f t="shared" si="7"/>
        <v>0</v>
      </c>
      <c r="G20" s="414">
        <f t="shared" si="8"/>
        <v>0.17</v>
      </c>
      <c r="J20" s="102"/>
      <c r="K20" s="100"/>
      <c r="L20" s="100"/>
      <c r="M20" s="100"/>
      <c r="N20" s="100"/>
      <c r="O20" s="100"/>
      <c r="P20" s="100"/>
    </row>
    <row r="21" spans="1:16" s="103" customFormat="1" ht="23.25" customHeight="1" x14ac:dyDescent="0.2">
      <c r="A21" s="640"/>
      <c r="B21" s="423">
        <f>C20</f>
        <v>10</v>
      </c>
      <c r="C21" s="432">
        <f>B21+1</f>
        <v>11</v>
      </c>
      <c r="D21" s="434">
        <v>0.19</v>
      </c>
      <c r="E21" s="418">
        <f t="shared" si="6"/>
        <v>0.19</v>
      </c>
      <c r="F21" s="425">
        <f t="shared" si="7"/>
        <v>0</v>
      </c>
      <c r="G21" s="414">
        <f t="shared" si="8"/>
        <v>0.19</v>
      </c>
      <c r="J21" s="102"/>
      <c r="K21" s="100"/>
      <c r="L21" s="100"/>
      <c r="M21" s="100"/>
      <c r="N21" s="100"/>
      <c r="O21" s="100"/>
      <c r="P21" s="100"/>
    </row>
    <row r="22" spans="1:16" s="103" customFormat="1" ht="23.25" customHeight="1" x14ac:dyDescent="0.2">
      <c r="A22" s="640"/>
      <c r="B22" s="423">
        <f>C21</f>
        <v>11</v>
      </c>
      <c r="C22" s="432">
        <f>B22+1</f>
        <v>12</v>
      </c>
      <c r="D22" s="434">
        <v>0.2</v>
      </c>
      <c r="E22" s="418">
        <f t="shared" si="6"/>
        <v>0.2</v>
      </c>
      <c r="F22" s="425">
        <f t="shared" si="7"/>
        <v>0</v>
      </c>
      <c r="G22" s="414">
        <f t="shared" si="8"/>
        <v>0.2</v>
      </c>
      <c r="J22" s="102"/>
      <c r="K22" s="100"/>
      <c r="L22" s="100"/>
      <c r="M22" s="100"/>
      <c r="N22" s="100"/>
      <c r="O22" s="100"/>
      <c r="P22" s="100"/>
    </row>
    <row r="23" spans="1:16" s="103" customFormat="1" ht="23.25" customHeight="1" x14ac:dyDescent="0.2">
      <c r="A23" s="640"/>
      <c r="B23" s="423">
        <f>C22</f>
        <v>12</v>
      </c>
      <c r="C23" s="432">
        <f>B23+1</f>
        <v>13</v>
      </c>
      <c r="D23" s="434">
        <v>0.23</v>
      </c>
      <c r="E23" s="418">
        <f t="shared" si="6"/>
        <v>0.23</v>
      </c>
      <c r="F23" s="425">
        <f t="shared" si="7"/>
        <v>0</v>
      </c>
      <c r="G23" s="414">
        <f t="shared" si="8"/>
        <v>0.23</v>
      </c>
      <c r="J23" s="102"/>
      <c r="K23" s="100"/>
      <c r="L23" s="100"/>
      <c r="M23" s="100"/>
      <c r="N23" s="100"/>
      <c r="O23" s="100"/>
      <c r="P23" s="100"/>
    </row>
    <row r="24" spans="1:16" s="103" customFormat="1" ht="23.25" customHeight="1" x14ac:dyDescent="0.2">
      <c r="A24" s="640"/>
      <c r="B24" s="423">
        <f>C23</f>
        <v>13</v>
      </c>
      <c r="C24" s="432">
        <f>B24+1</f>
        <v>14</v>
      </c>
      <c r="D24" s="434">
        <v>0.25</v>
      </c>
      <c r="E24" s="418">
        <f>D24</f>
        <v>0.25</v>
      </c>
      <c r="F24" s="425">
        <f>D24-E24</f>
        <v>0</v>
      </c>
      <c r="G24" s="414">
        <f>+D24</f>
        <v>0.25</v>
      </c>
      <c r="J24" s="102"/>
      <c r="K24" s="100"/>
      <c r="L24" s="100"/>
      <c r="M24" s="100"/>
      <c r="N24" s="100"/>
      <c r="O24" s="100"/>
      <c r="P24" s="100"/>
    </row>
    <row r="25" spans="1:16" s="103" customFormat="1" ht="23.25" customHeight="1" thickBot="1" x14ac:dyDescent="0.25">
      <c r="A25" s="644"/>
      <c r="B25" s="455">
        <f>+C24</f>
        <v>14</v>
      </c>
      <c r="C25" s="454">
        <v>25</v>
      </c>
      <c r="D25" s="451">
        <v>0.3</v>
      </c>
      <c r="E25" s="456">
        <f t="shared" si="6"/>
        <v>0.3</v>
      </c>
      <c r="F25" s="430">
        <f t="shared" si="7"/>
        <v>0</v>
      </c>
      <c r="G25" s="457">
        <f t="shared" si="8"/>
        <v>0.3</v>
      </c>
      <c r="J25" s="102"/>
      <c r="K25" s="100"/>
      <c r="L25" s="100"/>
      <c r="M25" s="100"/>
      <c r="N25" s="100"/>
      <c r="O25" s="100"/>
      <c r="P25" s="100"/>
    </row>
    <row r="26" spans="1:16" s="103" customFormat="1" ht="23.25" customHeight="1" x14ac:dyDescent="0.2">
      <c r="A26" s="639" t="s">
        <v>341</v>
      </c>
      <c r="B26" s="453">
        <v>8</v>
      </c>
      <c r="C26" s="431"/>
      <c r="D26" s="433">
        <v>0.16</v>
      </c>
      <c r="E26" s="416">
        <f t="shared" ref="E26:E31" si="9">D26</f>
        <v>0.16</v>
      </c>
      <c r="F26" s="422">
        <f t="shared" ref="F26:F31" si="10">D26-E26</f>
        <v>0</v>
      </c>
      <c r="G26" s="413">
        <f t="shared" ref="G26:G31" si="11">+D26</f>
        <v>0.16</v>
      </c>
      <c r="J26" s="102"/>
      <c r="K26" s="100"/>
      <c r="L26" s="100"/>
      <c r="M26" s="100"/>
      <c r="N26" s="100"/>
      <c r="O26" s="100"/>
      <c r="P26" s="100"/>
    </row>
    <row r="27" spans="1:16" s="103" customFormat="1" ht="23.25" customHeight="1" x14ac:dyDescent="0.2">
      <c r="A27" s="640"/>
      <c r="B27" s="423">
        <f>B26</f>
        <v>8</v>
      </c>
      <c r="C27" s="432">
        <f>B26+1</f>
        <v>9</v>
      </c>
      <c r="D27" s="434">
        <v>0.18</v>
      </c>
      <c r="E27" s="418">
        <f t="shared" si="9"/>
        <v>0.18</v>
      </c>
      <c r="F27" s="425">
        <f t="shared" si="10"/>
        <v>0</v>
      </c>
      <c r="G27" s="414">
        <f t="shared" si="11"/>
        <v>0.18</v>
      </c>
      <c r="J27" s="102"/>
      <c r="K27" s="100"/>
      <c r="L27" s="100"/>
      <c r="M27" s="100"/>
      <c r="N27" s="100"/>
      <c r="O27" s="100"/>
      <c r="P27" s="100"/>
    </row>
    <row r="28" spans="1:16" s="103" customFormat="1" ht="23.25" customHeight="1" x14ac:dyDescent="0.2">
      <c r="A28" s="640"/>
      <c r="B28" s="423">
        <f>C27</f>
        <v>9</v>
      </c>
      <c r="C28" s="432">
        <f>B28+1</f>
        <v>10</v>
      </c>
      <c r="D28" s="434">
        <v>0.2</v>
      </c>
      <c r="E28" s="418">
        <f t="shared" si="9"/>
        <v>0.2</v>
      </c>
      <c r="F28" s="425">
        <f t="shared" si="10"/>
        <v>0</v>
      </c>
      <c r="G28" s="414">
        <f t="shared" si="11"/>
        <v>0.2</v>
      </c>
      <c r="J28" s="102"/>
      <c r="K28" s="100"/>
      <c r="L28" s="100"/>
      <c r="M28" s="100"/>
      <c r="N28" s="100"/>
      <c r="O28" s="100"/>
      <c r="P28" s="100"/>
    </row>
    <row r="29" spans="1:16" s="103" customFormat="1" ht="23.25" customHeight="1" x14ac:dyDescent="0.2">
      <c r="A29" s="640"/>
      <c r="B29" s="423">
        <f>C28</f>
        <v>10</v>
      </c>
      <c r="C29" s="432">
        <f>B29+1</f>
        <v>11</v>
      </c>
      <c r="D29" s="434">
        <v>0.22</v>
      </c>
      <c r="E29" s="418">
        <f t="shared" si="9"/>
        <v>0.22</v>
      </c>
      <c r="F29" s="425">
        <f t="shared" si="10"/>
        <v>0</v>
      </c>
      <c r="G29" s="414">
        <f t="shared" si="11"/>
        <v>0.22</v>
      </c>
      <c r="J29" s="102"/>
      <c r="K29" s="100"/>
      <c r="L29" s="100"/>
      <c r="M29" s="100"/>
      <c r="N29" s="100"/>
      <c r="O29" s="100"/>
      <c r="P29" s="100"/>
    </row>
    <row r="30" spans="1:16" s="103" customFormat="1" ht="23.25" customHeight="1" x14ac:dyDescent="0.2">
      <c r="A30" s="640"/>
      <c r="B30" s="423">
        <f>C29</f>
        <v>11</v>
      </c>
      <c r="C30" s="432">
        <f>B30+1</f>
        <v>12</v>
      </c>
      <c r="D30" s="434">
        <v>0.24</v>
      </c>
      <c r="E30" s="418">
        <f t="shared" si="9"/>
        <v>0.24</v>
      </c>
      <c r="F30" s="425">
        <f t="shared" si="10"/>
        <v>0</v>
      </c>
      <c r="G30" s="414">
        <f t="shared" si="11"/>
        <v>0.24</v>
      </c>
      <c r="J30" s="102"/>
      <c r="K30" s="100"/>
      <c r="L30" s="100"/>
      <c r="M30" s="100"/>
      <c r="N30" s="100"/>
      <c r="O30" s="100"/>
      <c r="P30" s="100"/>
    </row>
    <row r="31" spans="1:16" s="103" customFormat="1" ht="23.25" customHeight="1" thickBot="1" x14ac:dyDescent="0.25">
      <c r="A31" s="644"/>
      <c r="B31" s="455">
        <f>+C30</f>
        <v>12</v>
      </c>
      <c r="C31" s="454">
        <v>25</v>
      </c>
      <c r="D31" s="451">
        <v>0.3</v>
      </c>
      <c r="E31" s="456">
        <f t="shared" si="9"/>
        <v>0.3</v>
      </c>
      <c r="F31" s="430">
        <f t="shared" si="10"/>
        <v>0</v>
      </c>
      <c r="G31" s="457">
        <f t="shared" si="11"/>
        <v>0.3</v>
      </c>
      <c r="J31" s="102"/>
      <c r="K31" s="100"/>
      <c r="L31" s="100"/>
      <c r="M31" s="100"/>
      <c r="N31" s="100"/>
      <c r="O31" s="100"/>
      <c r="P31" s="100"/>
    </row>
  </sheetData>
  <mergeCells count="10">
    <mergeCell ref="A26:A31"/>
    <mergeCell ref="A19:A25"/>
    <mergeCell ref="A13:A18"/>
    <mergeCell ref="A6:A12"/>
    <mergeCell ref="A1:G2"/>
    <mergeCell ref="A4:A5"/>
    <mergeCell ref="B4:C5"/>
    <mergeCell ref="D4:D5"/>
    <mergeCell ref="E4:F4"/>
    <mergeCell ref="G4:G5"/>
  </mergeCells>
  <phoneticPr fontId="36"/>
  <pageMargins left="0.70866141732283472" right="0.70866141732283472" top="0.74803149606299213" bottom="0.74803149606299213" header="0.31496062992125984" footer="0.31496062992125984"/>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4"/>
  <sheetViews>
    <sheetView view="pageBreakPreview" topLeftCell="A15" zoomScale="85" zoomScaleNormal="85" zoomScaleSheetLayoutView="85" workbookViewId="0">
      <selection activeCell="R17" sqref="R17"/>
    </sheetView>
  </sheetViews>
  <sheetFormatPr defaultColWidth="9.09765625" defaultRowHeight="12" x14ac:dyDescent="0.2"/>
  <cols>
    <col min="1" max="1" width="14.296875" style="99" customWidth="1"/>
    <col min="2" max="2" width="14.296875" style="100" customWidth="1"/>
    <col min="3" max="4" width="14.296875" style="99" customWidth="1"/>
    <col min="5" max="5" width="17.09765625" style="101" customWidth="1"/>
    <col min="6" max="7" width="17.09765625" style="102" customWidth="1"/>
    <col min="8" max="8" width="10.09765625" style="103" customWidth="1"/>
    <col min="9" max="9" width="11.69921875" style="103" customWidth="1"/>
    <col min="10" max="10" width="11.69921875" style="102" customWidth="1"/>
    <col min="11" max="11" width="2.69921875" style="100" customWidth="1"/>
    <col min="12" max="12" width="2.69921875" style="100" bestFit="1" customWidth="1"/>
    <col min="13" max="13" width="5.69921875" style="100" customWidth="1"/>
    <col min="14" max="14" width="5.69921875" style="100" bestFit="1" customWidth="1"/>
    <col min="15" max="15" width="2.69921875" style="100" bestFit="1" customWidth="1"/>
    <col min="16" max="16" width="5.69921875" style="100" customWidth="1"/>
    <col min="17" max="16384" width="9.09765625" style="100"/>
  </cols>
  <sheetData>
    <row r="1" spans="1:16" ht="18.75" customHeight="1" x14ac:dyDescent="0.2">
      <c r="A1" s="636" t="s">
        <v>256</v>
      </c>
      <c r="B1" s="636"/>
      <c r="C1" s="636"/>
      <c r="D1" s="636"/>
      <c r="E1" s="636"/>
      <c r="F1" s="636"/>
      <c r="G1" s="636"/>
      <c r="H1" s="105"/>
      <c r="I1" s="354"/>
      <c r="J1" s="354"/>
      <c r="K1" s="106"/>
    </row>
    <row r="2" spans="1:16" ht="13.5" customHeight="1" x14ac:dyDescent="0.2">
      <c r="A2" s="636"/>
      <c r="B2" s="636"/>
      <c r="C2" s="636"/>
      <c r="D2" s="636"/>
      <c r="E2" s="636"/>
      <c r="F2" s="636"/>
      <c r="G2" s="636"/>
      <c r="H2" s="105"/>
      <c r="I2" s="354"/>
      <c r="J2" s="354"/>
      <c r="K2" s="106"/>
    </row>
    <row r="3" spans="1:16" ht="15" customHeight="1" thickBot="1" x14ac:dyDescent="0.25">
      <c r="A3" s="105"/>
      <c r="B3" s="105"/>
      <c r="C3" s="105"/>
      <c r="D3" s="105"/>
      <c r="E3" s="105"/>
      <c r="F3" s="105"/>
      <c r="G3" s="355" t="s">
        <v>265</v>
      </c>
      <c r="H3" s="105"/>
      <c r="I3" s="354"/>
      <c r="J3" s="354"/>
      <c r="K3" s="106"/>
    </row>
    <row r="4" spans="1:16" ht="18.75" customHeight="1" x14ac:dyDescent="0.2">
      <c r="A4" s="624" t="s">
        <v>230</v>
      </c>
      <c r="B4" s="626" t="s">
        <v>281</v>
      </c>
      <c r="C4" s="648"/>
      <c r="D4" s="630" t="s">
        <v>102</v>
      </c>
      <c r="E4" s="632" t="s">
        <v>274</v>
      </c>
      <c r="F4" s="633"/>
      <c r="G4" s="634" t="s">
        <v>44</v>
      </c>
      <c r="H4" s="356"/>
      <c r="I4" s="356"/>
      <c r="J4" s="356"/>
      <c r="K4" s="106"/>
    </row>
    <row r="5" spans="1:16" ht="18.75" customHeight="1" thickBot="1" x14ac:dyDescent="0.25">
      <c r="A5" s="625"/>
      <c r="B5" s="628"/>
      <c r="C5" s="649"/>
      <c r="D5" s="631"/>
      <c r="E5" s="357" t="s">
        <v>317</v>
      </c>
      <c r="F5" s="358" t="s">
        <v>234</v>
      </c>
      <c r="G5" s="635"/>
      <c r="H5" s="237"/>
      <c r="I5" s="324"/>
      <c r="J5" s="325"/>
      <c r="K5" s="106"/>
    </row>
    <row r="6" spans="1:16" s="103" customFormat="1" ht="23.25" customHeight="1" x14ac:dyDescent="0.2">
      <c r="A6" s="639" t="s">
        <v>342</v>
      </c>
      <c r="B6" s="453">
        <v>5</v>
      </c>
      <c r="C6" s="431"/>
      <c r="D6" s="433">
        <v>0.17</v>
      </c>
      <c r="E6" s="416">
        <f t="shared" ref="E6:E14" si="0">D6</f>
        <v>0.17</v>
      </c>
      <c r="F6" s="422">
        <f t="shared" ref="F6:F14" si="1">D6-E6</f>
        <v>0</v>
      </c>
      <c r="G6" s="413">
        <f t="shared" ref="G6:G14" si="2">+D6</f>
        <v>0.17</v>
      </c>
      <c r="J6" s="102"/>
      <c r="K6" s="100"/>
      <c r="L6" s="100"/>
      <c r="M6" s="100"/>
      <c r="N6" s="100"/>
      <c r="O6" s="100"/>
      <c r="P6" s="100"/>
    </row>
    <row r="7" spans="1:16" s="103" customFormat="1" ht="23.25" customHeight="1" x14ac:dyDescent="0.2">
      <c r="A7" s="640"/>
      <c r="B7" s="423">
        <f>B6</f>
        <v>5</v>
      </c>
      <c r="C7" s="432">
        <f>B6+1</f>
        <v>6</v>
      </c>
      <c r="D7" s="434">
        <v>0.18</v>
      </c>
      <c r="E7" s="418">
        <f t="shared" si="0"/>
        <v>0.18</v>
      </c>
      <c r="F7" s="425">
        <f t="shared" si="1"/>
        <v>0</v>
      </c>
      <c r="G7" s="414">
        <f t="shared" si="2"/>
        <v>0.18</v>
      </c>
      <c r="J7" s="102"/>
      <c r="K7" s="100"/>
      <c r="L7" s="100"/>
      <c r="M7" s="100"/>
      <c r="N7" s="100"/>
      <c r="O7" s="100"/>
      <c r="P7" s="100"/>
    </row>
    <row r="8" spans="1:16" s="103" customFormat="1" ht="23.25" customHeight="1" x14ac:dyDescent="0.2">
      <c r="A8" s="640"/>
      <c r="B8" s="423">
        <f t="shared" ref="B8:B13" si="3">C7</f>
        <v>6</v>
      </c>
      <c r="C8" s="432">
        <f>B8+1</f>
        <v>7</v>
      </c>
      <c r="D8" s="434">
        <v>0.2</v>
      </c>
      <c r="E8" s="418">
        <f t="shared" si="0"/>
        <v>0.2</v>
      </c>
      <c r="F8" s="425">
        <f t="shared" si="1"/>
        <v>0</v>
      </c>
      <c r="G8" s="414">
        <f t="shared" si="2"/>
        <v>0.2</v>
      </c>
      <c r="J8" s="102"/>
      <c r="K8" s="100"/>
      <c r="L8" s="100"/>
      <c r="M8" s="100"/>
      <c r="N8" s="100"/>
      <c r="O8" s="100"/>
      <c r="P8" s="100"/>
    </row>
    <row r="9" spans="1:16" s="103" customFormat="1" ht="23.25" customHeight="1" x14ac:dyDescent="0.2">
      <c r="A9" s="640"/>
      <c r="B9" s="423">
        <f t="shared" si="3"/>
        <v>7</v>
      </c>
      <c r="C9" s="432">
        <f>B9+1</f>
        <v>8</v>
      </c>
      <c r="D9" s="434">
        <v>0.21</v>
      </c>
      <c r="E9" s="418">
        <f t="shared" si="0"/>
        <v>0.21</v>
      </c>
      <c r="F9" s="425">
        <f t="shared" si="1"/>
        <v>0</v>
      </c>
      <c r="G9" s="414">
        <f t="shared" si="2"/>
        <v>0.21</v>
      </c>
      <c r="J9" s="102"/>
      <c r="K9" s="100"/>
      <c r="L9" s="100"/>
      <c r="M9" s="100"/>
      <c r="N9" s="100"/>
      <c r="O9" s="100"/>
      <c r="P9" s="100"/>
    </row>
    <row r="10" spans="1:16" s="103" customFormat="1" ht="23.25" customHeight="1" x14ac:dyDescent="0.2">
      <c r="A10" s="640"/>
      <c r="B10" s="423">
        <f t="shared" si="3"/>
        <v>8</v>
      </c>
      <c r="C10" s="432">
        <f>B10+1</f>
        <v>9</v>
      </c>
      <c r="D10" s="434">
        <v>0.23</v>
      </c>
      <c r="E10" s="418">
        <f t="shared" si="0"/>
        <v>0.23</v>
      </c>
      <c r="F10" s="425">
        <f t="shared" si="1"/>
        <v>0</v>
      </c>
      <c r="G10" s="414">
        <f t="shared" si="2"/>
        <v>0.23</v>
      </c>
      <c r="J10" s="102"/>
      <c r="K10" s="100"/>
      <c r="L10" s="100"/>
      <c r="M10" s="100"/>
      <c r="N10" s="100"/>
      <c r="O10" s="100"/>
      <c r="P10" s="100"/>
    </row>
    <row r="11" spans="1:16" s="103" customFormat="1" ht="23.25" customHeight="1" x14ac:dyDescent="0.2">
      <c r="A11" s="640"/>
      <c r="B11" s="423">
        <f t="shared" si="3"/>
        <v>9</v>
      </c>
      <c r="C11" s="432">
        <f>B11+1</f>
        <v>10</v>
      </c>
      <c r="D11" s="434">
        <v>0.25</v>
      </c>
      <c r="E11" s="418">
        <f t="shared" si="0"/>
        <v>0.25</v>
      </c>
      <c r="F11" s="425">
        <f t="shared" si="1"/>
        <v>0</v>
      </c>
      <c r="G11" s="414">
        <f t="shared" si="2"/>
        <v>0.25</v>
      </c>
      <c r="J11" s="102"/>
      <c r="K11" s="100"/>
      <c r="L11" s="100"/>
      <c r="M11" s="100"/>
      <c r="N11" s="100"/>
      <c r="O11" s="100"/>
      <c r="P11" s="100"/>
    </row>
    <row r="12" spans="1:16" s="103" customFormat="1" ht="23.25" customHeight="1" x14ac:dyDescent="0.2">
      <c r="A12" s="640"/>
      <c r="B12" s="423">
        <f t="shared" si="3"/>
        <v>10</v>
      </c>
      <c r="C12" s="432">
        <f>B12+3</f>
        <v>13</v>
      </c>
      <c r="D12" s="434">
        <v>0.35</v>
      </c>
      <c r="E12" s="418">
        <f t="shared" si="0"/>
        <v>0.35</v>
      </c>
      <c r="F12" s="425">
        <f t="shared" si="1"/>
        <v>0</v>
      </c>
      <c r="G12" s="414">
        <f t="shared" si="2"/>
        <v>0.35</v>
      </c>
      <c r="J12" s="102"/>
      <c r="K12" s="100"/>
      <c r="L12" s="100"/>
      <c r="M12" s="100"/>
      <c r="N12" s="100"/>
      <c r="O12" s="100"/>
      <c r="P12" s="100"/>
    </row>
    <row r="13" spans="1:16" s="103" customFormat="1" ht="23.25" customHeight="1" x14ac:dyDescent="0.2">
      <c r="A13" s="640"/>
      <c r="B13" s="423">
        <f t="shared" si="3"/>
        <v>13</v>
      </c>
      <c r="C13" s="432">
        <f>B13+3</f>
        <v>16</v>
      </c>
      <c r="D13" s="434">
        <v>0.45</v>
      </c>
      <c r="E13" s="418">
        <f t="shared" si="0"/>
        <v>0.45</v>
      </c>
      <c r="F13" s="425">
        <f t="shared" si="1"/>
        <v>0</v>
      </c>
      <c r="G13" s="414">
        <f t="shared" si="2"/>
        <v>0.45</v>
      </c>
      <c r="J13" s="102"/>
      <c r="K13" s="100"/>
      <c r="L13" s="100"/>
      <c r="M13" s="100"/>
      <c r="N13" s="100"/>
      <c r="O13" s="100"/>
      <c r="P13" s="100"/>
    </row>
    <row r="14" spans="1:16" s="103" customFormat="1" ht="23.25" customHeight="1" thickBot="1" x14ac:dyDescent="0.25">
      <c r="A14" s="644"/>
      <c r="B14" s="455">
        <f>+C13</f>
        <v>16</v>
      </c>
      <c r="C14" s="454">
        <v>25</v>
      </c>
      <c r="D14" s="451">
        <v>0.5</v>
      </c>
      <c r="E14" s="456">
        <f t="shared" si="0"/>
        <v>0.5</v>
      </c>
      <c r="F14" s="430">
        <f t="shared" si="1"/>
        <v>0</v>
      </c>
      <c r="G14" s="457">
        <f t="shared" si="2"/>
        <v>0.5</v>
      </c>
      <c r="J14" s="102"/>
      <c r="K14" s="100"/>
      <c r="L14" s="100"/>
      <c r="M14" s="100"/>
      <c r="N14" s="100"/>
      <c r="O14" s="100"/>
      <c r="P14" s="100"/>
    </row>
    <row r="15" spans="1:16" s="103" customFormat="1" ht="23.25" customHeight="1" x14ac:dyDescent="0.2">
      <c r="A15" s="639" t="s">
        <v>343</v>
      </c>
      <c r="B15" s="453">
        <v>5</v>
      </c>
      <c r="C15" s="431"/>
      <c r="D15" s="433">
        <v>0.18</v>
      </c>
      <c r="E15" s="416">
        <f t="shared" ref="E15:E21" si="4">D15</f>
        <v>0.18</v>
      </c>
      <c r="F15" s="422">
        <f t="shared" ref="F15:F25" si="5">D15-E15</f>
        <v>0</v>
      </c>
      <c r="G15" s="413">
        <f t="shared" ref="G15:G21" si="6">+D15</f>
        <v>0.18</v>
      </c>
      <c r="J15" s="102"/>
      <c r="K15" s="100"/>
      <c r="L15" s="100"/>
      <c r="M15" s="100"/>
      <c r="N15" s="100"/>
      <c r="O15" s="100"/>
      <c r="P15" s="100"/>
    </row>
    <row r="16" spans="1:16" s="103" customFormat="1" ht="23.25" customHeight="1" x14ac:dyDescent="0.2">
      <c r="A16" s="640"/>
      <c r="B16" s="423">
        <f>B15</f>
        <v>5</v>
      </c>
      <c r="C16" s="432">
        <f>B15+1</f>
        <v>6</v>
      </c>
      <c r="D16" s="434">
        <v>0.2</v>
      </c>
      <c r="E16" s="418">
        <f t="shared" si="4"/>
        <v>0.2</v>
      </c>
      <c r="F16" s="425">
        <f t="shared" si="5"/>
        <v>0</v>
      </c>
      <c r="G16" s="414">
        <f t="shared" si="6"/>
        <v>0.2</v>
      </c>
      <c r="J16" s="102"/>
      <c r="K16" s="100"/>
      <c r="L16" s="100"/>
      <c r="M16" s="100"/>
      <c r="N16" s="100"/>
      <c r="O16" s="100"/>
      <c r="P16" s="100"/>
    </row>
    <row r="17" spans="1:16" s="103" customFormat="1" ht="23.25" customHeight="1" x14ac:dyDescent="0.2">
      <c r="A17" s="640"/>
      <c r="B17" s="423">
        <f>C16</f>
        <v>6</v>
      </c>
      <c r="C17" s="432">
        <f>B17+1</f>
        <v>7</v>
      </c>
      <c r="D17" s="434">
        <v>0.21</v>
      </c>
      <c r="E17" s="418">
        <f t="shared" si="4"/>
        <v>0.21</v>
      </c>
      <c r="F17" s="425">
        <f t="shared" si="5"/>
        <v>0</v>
      </c>
      <c r="G17" s="414">
        <f t="shared" si="6"/>
        <v>0.21</v>
      </c>
      <c r="J17" s="102"/>
      <c r="K17" s="100"/>
      <c r="L17" s="100"/>
      <c r="M17" s="100"/>
      <c r="N17" s="100"/>
      <c r="O17" s="100"/>
      <c r="P17" s="100"/>
    </row>
    <row r="18" spans="1:16" s="103" customFormat="1" ht="23.25" customHeight="1" x14ac:dyDescent="0.2">
      <c r="A18" s="640"/>
      <c r="B18" s="423">
        <f>C17</f>
        <v>7</v>
      </c>
      <c r="C18" s="432">
        <f>B18+1</f>
        <v>8</v>
      </c>
      <c r="D18" s="434">
        <v>0.24</v>
      </c>
      <c r="E18" s="418">
        <f t="shared" si="4"/>
        <v>0.24</v>
      </c>
      <c r="F18" s="425">
        <f t="shared" si="5"/>
        <v>0</v>
      </c>
      <c r="G18" s="414">
        <f t="shared" si="6"/>
        <v>0.24</v>
      </c>
      <c r="J18" s="102"/>
      <c r="K18" s="100"/>
      <c r="L18" s="100"/>
      <c r="M18" s="100"/>
      <c r="N18" s="100"/>
      <c r="O18" s="100"/>
      <c r="P18" s="100"/>
    </row>
    <row r="19" spans="1:16" s="103" customFormat="1" ht="23.25" customHeight="1" x14ac:dyDescent="0.2">
      <c r="A19" s="640"/>
      <c r="B19" s="423">
        <f>C18</f>
        <v>8</v>
      </c>
      <c r="C19" s="432">
        <v>12</v>
      </c>
      <c r="D19" s="434">
        <v>0.35</v>
      </c>
      <c r="E19" s="418">
        <f t="shared" si="4"/>
        <v>0.35</v>
      </c>
      <c r="F19" s="425">
        <f t="shared" si="5"/>
        <v>0</v>
      </c>
      <c r="G19" s="414">
        <f t="shared" si="6"/>
        <v>0.35</v>
      </c>
      <c r="J19" s="102"/>
      <c r="K19" s="100"/>
      <c r="L19" s="100"/>
      <c r="M19" s="100"/>
      <c r="N19" s="100"/>
      <c r="O19" s="100"/>
      <c r="P19" s="100"/>
    </row>
    <row r="20" spans="1:16" s="103" customFormat="1" ht="23.25" customHeight="1" x14ac:dyDescent="0.2">
      <c r="A20" s="640"/>
      <c r="B20" s="423">
        <f>+C19</f>
        <v>12</v>
      </c>
      <c r="C20" s="432">
        <f>B20+3</f>
        <v>15</v>
      </c>
      <c r="D20" s="434">
        <v>0.45</v>
      </c>
      <c r="E20" s="418">
        <f t="shared" si="4"/>
        <v>0.45</v>
      </c>
      <c r="F20" s="425">
        <f t="shared" si="5"/>
        <v>0</v>
      </c>
      <c r="G20" s="414">
        <f t="shared" si="6"/>
        <v>0.45</v>
      </c>
      <c r="J20" s="102"/>
      <c r="K20" s="100"/>
      <c r="L20" s="100"/>
      <c r="M20" s="100"/>
      <c r="N20" s="100"/>
      <c r="O20" s="100"/>
      <c r="P20" s="100"/>
    </row>
    <row r="21" spans="1:16" s="103" customFormat="1" ht="23.25" customHeight="1" thickBot="1" x14ac:dyDescent="0.25">
      <c r="A21" s="644"/>
      <c r="B21" s="455">
        <f>+C20</f>
        <v>15</v>
      </c>
      <c r="C21" s="454">
        <v>25</v>
      </c>
      <c r="D21" s="451">
        <v>0.5</v>
      </c>
      <c r="E21" s="456">
        <f t="shared" si="4"/>
        <v>0.5</v>
      </c>
      <c r="F21" s="430">
        <f t="shared" si="5"/>
        <v>0</v>
      </c>
      <c r="G21" s="457">
        <f t="shared" si="6"/>
        <v>0.5</v>
      </c>
      <c r="J21" s="102"/>
      <c r="K21" s="100"/>
      <c r="L21" s="100"/>
      <c r="M21" s="100"/>
      <c r="N21" s="100"/>
      <c r="O21" s="100"/>
      <c r="P21" s="100"/>
    </row>
    <row r="22" spans="1:16" s="103" customFormat="1" ht="23.25" customHeight="1" x14ac:dyDescent="0.2">
      <c r="A22" s="639" t="s">
        <v>344</v>
      </c>
      <c r="B22" s="462">
        <v>8</v>
      </c>
      <c r="C22" s="461"/>
      <c r="D22" s="482">
        <v>0.25</v>
      </c>
      <c r="E22" s="488">
        <v>0.25</v>
      </c>
      <c r="F22" s="425">
        <f t="shared" si="5"/>
        <v>0</v>
      </c>
      <c r="G22" s="485">
        <f>D22</f>
        <v>0.25</v>
      </c>
      <c r="J22" s="102"/>
      <c r="K22" s="100"/>
      <c r="L22" s="100"/>
      <c r="M22" s="100"/>
      <c r="N22" s="100"/>
      <c r="O22" s="100"/>
      <c r="P22" s="100"/>
    </row>
    <row r="23" spans="1:16" s="103" customFormat="1" ht="23.25" customHeight="1" x14ac:dyDescent="0.2">
      <c r="A23" s="640"/>
      <c r="B23" s="463">
        <v>8</v>
      </c>
      <c r="C23" s="458">
        <v>11</v>
      </c>
      <c r="D23" s="483">
        <v>0.35</v>
      </c>
      <c r="E23" s="489">
        <v>0.35</v>
      </c>
      <c r="F23" s="425">
        <f t="shared" si="5"/>
        <v>0</v>
      </c>
      <c r="G23" s="486">
        <f>D23</f>
        <v>0.35</v>
      </c>
      <c r="J23" s="102"/>
      <c r="K23" s="100"/>
      <c r="L23" s="100"/>
      <c r="M23" s="100"/>
      <c r="N23" s="100"/>
      <c r="O23" s="100"/>
      <c r="P23" s="100"/>
    </row>
    <row r="24" spans="1:16" s="103" customFormat="1" ht="23.25" customHeight="1" x14ac:dyDescent="0.2">
      <c r="A24" s="640"/>
      <c r="B24" s="463">
        <v>11</v>
      </c>
      <c r="C24" s="458">
        <v>14</v>
      </c>
      <c r="D24" s="483">
        <v>0.45</v>
      </c>
      <c r="E24" s="489">
        <v>0.45</v>
      </c>
      <c r="F24" s="425">
        <f t="shared" si="5"/>
        <v>0</v>
      </c>
      <c r="G24" s="486">
        <f>D24</f>
        <v>0.45</v>
      </c>
      <c r="J24" s="102"/>
      <c r="K24" s="100"/>
      <c r="L24" s="100"/>
      <c r="M24" s="100"/>
      <c r="N24" s="100"/>
      <c r="O24" s="100"/>
      <c r="P24" s="100"/>
    </row>
    <row r="25" spans="1:16" s="103" customFormat="1" ht="23.25" customHeight="1" thickBot="1" x14ac:dyDescent="0.25">
      <c r="A25" s="644"/>
      <c r="B25" s="460">
        <v>14</v>
      </c>
      <c r="C25" s="459">
        <v>25</v>
      </c>
      <c r="D25" s="484">
        <v>0.5</v>
      </c>
      <c r="E25" s="490">
        <v>0.5</v>
      </c>
      <c r="F25" s="425">
        <f t="shared" si="5"/>
        <v>0</v>
      </c>
      <c r="G25" s="487">
        <f>D25</f>
        <v>0.5</v>
      </c>
      <c r="J25" s="102"/>
      <c r="K25" s="100"/>
      <c r="L25" s="100"/>
      <c r="M25" s="100"/>
      <c r="N25" s="100"/>
      <c r="O25" s="100"/>
      <c r="P25" s="100"/>
    </row>
    <row r="26" spans="1:16" s="103" customFormat="1" ht="23.25" customHeight="1" x14ac:dyDescent="0.2">
      <c r="A26" s="639" t="s">
        <v>345</v>
      </c>
      <c r="B26" s="453">
        <v>5</v>
      </c>
      <c r="C26" s="431"/>
      <c r="D26" s="433">
        <v>0.16</v>
      </c>
      <c r="E26" s="416">
        <f t="shared" ref="E26:E34" si="7">D26</f>
        <v>0.16</v>
      </c>
      <c r="F26" s="422">
        <f t="shared" ref="F26:F34" si="8">D26-E26</f>
        <v>0</v>
      </c>
      <c r="G26" s="413">
        <f t="shared" ref="G26:G34" si="9">+D26</f>
        <v>0.16</v>
      </c>
      <c r="J26" s="102"/>
      <c r="K26" s="100"/>
      <c r="L26" s="100"/>
      <c r="M26" s="100"/>
      <c r="N26" s="100"/>
      <c r="O26" s="100"/>
      <c r="P26" s="100"/>
    </row>
    <row r="27" spans="1:16" s="103" customFormat="1" ht="23.25" customHeight="1" x14ac:dyDescent="0.2">
      <c r="A27" s="640"/>
      <c r="B27" s="423">
        <f>B26</f>
        <v>5</v>
      </c>
      <c r="C27" s="432">
        <f>B26+1</f>
        <v>6</v>
      </c>
      <c r="D27" s="434">
        <v>0.17</v>
      </c>
      <c r="E27" s="418">
        <f t="shared" si="7"/>
        <v>0.17</v>
      </c>
      <c r="F27" s="425">
        <f t="shared" si="8"/>
        <v>0</v>
      </c>
      <c r="G27" s="414">
        <f t="shared" si="9"/>
        <v>0.17</v>
      </c>
      <c r="J27" s="102"/>
      <c r="K27" s="100"/>
      <c r="L27" s="100"/>
      <c r="M27" s="100"/>
      <c r="N27" s="100"/>
      <c r="O27" s="100"/>
      <c r="P27" s="100"/>
    </row>
    <row r="28" spans="1:16" s="103" customFormat="1" ht="23.25" customHeight="1" x14ac:dyDescent="0.2">
      <c r="A28" s="640"/>
      <c r="B28" s="423">
        <f t="shared" ref="B28:B33" si="10">C27</f>
        <v>6</v>
      </c>
      <c r="C28" s="432">
        <f>B28+1</f>
        <v>7</v>
      </c>
      <c r="D28" s="434">
        <v>0.18</v>
      </c>
      <c r="E28" s="418">
        <f t="shared" si="7"/>
        <v>0.18</v>
      </c>
      <c r="F28" s="425">
        <f t="shared" si="8"/>
        <v>0</v>
      </c>
      <c r="G28" s="414">
        <f t="shared" si="9"/>
        <v>0.18</v>
      </c>
      <c r="J28" s="102"/>
      <c r="K28" s="100"/>
      <c r="L28" s="100"/>
      <c r="M28" s="100"/>
      <c r="N28" s="100"/>
      <c r="O28" s="100"/>
      <c r="P28" s="100"/>
    </row>
    <row r="29" spans="1:16" s="103" customFormat="1" ht="23.25" customHeight="1" x14ac:dyDescent="0.2">
      <c r="A29" s="640"/>
      <c r="B29" s="423">
        <f t="shared" si="10"/>
        <v>7</v>
      </c>
      <c r="C29" s="432">
        <f>B29+1</f>
        <v>8</v>
      </c>
      <c r="D29" s="434">
        <v>0.2</v>
      </c>
      <c r="E29" s="418">
        <f t="shared" si="7"/>
        <v>0.2</v>
      </c>
      <c r="F29" s="425">
        <f t="shared" si="8"/>
        <v>0</v>
      </c>
      <c r="G29" s="414">
        <f t="shared" si="9"/>
        <v>0.2</v>
      </c>
      <c r="J29" s="102"/>
      <c r="K29" s="100"/>
      <c r="L29" s="100"/>
      <c r="M29" s="100"/>
      <c r="N29" s="100"/>
      <c r="O29" s="100"/>
      <c r="P29" s="100"/>
    </row>
    <row r="30" spans="1:16" s="103" customFormat="1" ht="23.25" customHeight="1" x14ac:dyDescent="0.2">
      <c r="A30" s="640"/>
      <c r="B30" s="423">
        <f t="shared" si="10"/>
        <v>8</v>
      </c>
      <c r="C30" s="432">
        <f>B30+1</f>
        <v>9</v>
      </c>
      <c r="D30" s="434">
        <v>0.23</v>
      </c>
      <c r="E30" s="418">
        <f t="shared" si="7"/>
        <v>0.23</v>
      </c>
      <c r="F30" s="425">
        <f t="shared" si="8"/>
        <v>0</v>
      </c>
      <c r="G30" s="414">
        <f t="shared" si="9"/>
        <v>0.23</v>
      </c>
      <c r="J30" s="102"/>
      <c r="K30" s="100"/>
      <c r="L30" s="100"/>
      <c r="M30" s="100"/>
      <c r="N30" s="100"/>
      <c r="O30" s="100"/>
      <c r="P30" s="100"/>
    </row>
    <row r="31" spans="1:16" s="103" customFormat="1" ht="23.25" customHeight="1" x14ac:dyDescent="0.2">
      <c r="A31" s="640"/>
      <c r="B31" s="423">
        <f t="shared" si="10"/>
        <v>9</v>
      </c>
      <c r="C31" s="432">
        <f>B31+1</f>
        <v>10</v>
      </c>
      <c r="D31" s="434">
        <v>0.25</v>
      </c>
      <c r="E31" s="418">
        <f t="shared" si="7"/>
        <v>0.25</v>
      </c>
      <c r="F31" s="425">
        <f t="shared" si="8"/>
        <v>0</v>
      </c>
      <c r="G31" s="414">
        <f t="shared" si="9"/>
        <v>0.25</v>
      </c>
      <c r="J31" s="102"/>
      <c r="K31" s="100"/>
      <c r="L31" s="100"/>
      <c r="M31" s="100"/>
      <c r="N31" s="100"/>
      <c r="O31" s="100"/>
      <c r="P31" s="100"/>
    </row>
    <row r="32" spans="1:16" s="103" customFormat="1" ht="23.25" customHeight="1" x14ac:dyDescent="0.2">
      <c r="A32" s="640"/>
      <c r="B32" s="423">
        <f t="shared" si="10"/>
        <v>10</v>
      </c>
      <c r="C32" s="432">
        <f>B32+3</f>
        <v>13</v>
      </c>
      <c r="D32" s="434">
        <v>0.35</v>
      </c>
      <c r="E32" s="418">
        <f t="shared" si="7"/>
        <v>0.35</v>
      </c>
      <c r="F32" s="425">
        <f t="shared" si="8"/>
        <v>0</v>
      </c>
      <c r="G32" s="414">
        <f t="shared" si="9"/>
        <v>0.35</v>
      </c>
      <c r="J32" s="102"/>
      <c r="K32" s="100"/>
      <c r="L32" s="100"/>
      <c r="M32" s="100"/>
      <c r="N32" s="100"/>
      <c r="O32" s="100"/>
      <c r="P32" s="100"/>
    </row>
    <row r="33" spans="1:16" s="103" customFormat="1" ht="23.25" customHeight="1" x14ac:dyDescent="0.2">
      <c r="A33" s="640"/>
      <c r="B33" s="423">
        <f t="shared" si="10"/>
        <v>13</v>
      </c>
      <c r="C33" s="432">
        <f>B33+3</f>
        <v>16</v>
      </c>
      <c r="D33" s="434">
        <v>0.45</v>
      </c>
      <c r="E33" s="418">
        <f t="shared" si="7"/>
        <v>0.45</v>
      </c>
      <c r="F33" s="425">
        <f t="shared" si="8"/>
        <v>0</v>
      </c>
      <c r="G33" s="414">
        <f t="shared" si="9"/>
        <v>0.45</v>
      </c>
      <c r="J33" s="102"/>
      <c r="K33" s="100"/>
      <c r="L33" s="100"/>
      <c r="M33" s="100"/>
      <c r="N33" s="100"/>
      <c r="O33" s="100"/>
      <c r="P33" s="100"/>
    </row>
    <row r="34" spans="1:16" s="103" customFormat="1" ht="23.25" customHeight="1" thickBot="1" x14ac:dyDescent="0.25">
      <c r="A34" s="644"/>
      <c r="B34" s="455">
        <f>+C33</f>
        <v>16</v>
      </c>
      <c r="C34" s="454">
        <v>25</v>
      </c>
      <c r="D34" s="451">
        <v>0.5</v>
      </c>
      <c r="E34" s="456">
        <f t="shared" si="7"/>
        <v>0.5</v>
      </c>
      <c r="F34" s="430">
        <f t="shared" si="8"/>
        <v>0</v>
      </c>
      <c r="G34" s="457">
        <f t="shared" si="9"/>
        <v>0.5</v>
      </c>
      <c r="J34" s="102"/>
      <c r="K34" s="100"/>
      <c r="L34" s="100"/>
      <c r="M34" s="100"/>
      <c r="N34" s="100"/>
      <c r="O34" s="100"/>
      <c r="P34" s="100"/>
    </row>
  </sheetData>
  <mergeCells count="10">
    <mergeCell ref="A26:A34"/>
    <mergeCell ref="A22:A25"/>
    <mergeCell ref="A15:A21"/>
    <mergeCell ref="A6:A14"/>
    <mergeCell ref="A1:G2"/>
    <mergeCell ref="A4:A5"/>
    <mergeCell ref="B4:C5"/>
    <mergeCell ref="D4:D5"/>
    <mergeCell ref="E4:F4"/>
    <mergeCell ref="G4:G5"/>
  </mergeCells>
  <phoneticPr fontId="36"/>
  <pageMargins left="0.70866141732283472" right="0.70866141732283472" top="0.74803149606299213" bottom="0.74803149606299213" header="0.31496062992125984" footer="0.31496062992125984"/>
  <pageSetup paperSize="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4"/>
  <sheetViews>
    <sheetView view="pageBreakPreview" topLeftCell="A5" zoomScale="85" zoomScaleNormal="85" zoomScaleSheetLayoutView="85" workbookViewId="0">
      <selection activeCell="Q35" sqref="Q35"/>
    </sheetView>
  </sheetViews>
  <sheetFormatPr defaultColWidth="9.09765625" defaultRowHeight="12" x14ac:dyDescent="0.2"/>
  <cols>
    <col min="1" max="1" width="14.296875" style="99" customWidth="1"/>
    <col min="2" max="2" width="14.296875" style="100" customWidth="1"/>
    <col min="3" max="4" width="14.296875" style="99" customWidth="1"/>
    <col min="5" max="5" width="17.09765625" style="101" customWidth="1"/>
    <col min="6" max="7" width="17.09765625" style="102" customWidth="1"/>
    <col min="8" max="8" width="10.09765625" style="103" customWidth="1"/>
    <col min="9" max="9" width="11.69921875" style="103" customWidth="1"/>
    <col min="10" max="10" width="11.69921875" style="102" customWidth="1"/>
    <col min="11" max="11" width="2.69921875" style="100" customWidth="1"/>
    <col min="12" max="12" width="2.69921875" style="100" bestFit="1" customWidth="1"/>
    <col min="13" max="13" width="5.69921875" style="100" customWidth="1"/>
    <col min="14" max="14" width="5.69921875" style="100" bestFit="1" customWidth="1"/>
    <col min="15" max="15" width="2.69921875" style="100" bestFit="1" customWidth="1"/>
    <col min="16" max="16" width="5.69921875" style="100" customWidth="1"/>
    <col min="17" max="16384" width="9.09765625" style="100"/>
  </cols>
  <sheetData>
    <row r="1" spans="1:16" ht="18.75" customHeight="1" x14ac:dyDescent="0.2">
      <c r="A1" s="636" t="s">
        <v>256</v>
      </c>
      <c r="B1" s="636"/>
      <c r="C1" s="636"/>
      <c r="D1" s="636"/>
      <c r="E1" s="636"/>
      <c r="F1" s="636"/>
      <c r="G1" s="636"/>
      <c r="H1" s="105"/>
      <c r="I1" s="354"/>
      <c r="J1" s="354"/>
      <c r="K1" s="106"/>
    </row>
    <row r="2" spans="1:16" ht="13.5" customHeight="1" x14ac:dyDescent="0.2">
      <c r="A2" s="636"/>
      <c r="B2" s="636"/>
      <c r="C2" s="636"/>
      <c r="D2" s="636"/>
      <c r="E2" s="636"/>
      <c r="F2" s="636"/>
      <c r="G2" s="636"/>
      <c r="H2" s="105"/>
      <c r="I2" s="354"/>
      <c r="J2" s="354"/>
      <c r="K2" s="106"/>
    </row>
    <row r="3" spans="1:16" ht="15" customHeight="1" thickBot="1" x14ac:dyDescent="0.25">
      <c r="A3" s="105"/>
      <c r="B3" s="105"/>
      <c r="C3" s="105"/>
      <c r="D3" s="105"/>
      <c r="E3" s="105"/>
      <c r="F3" s="105"/>
      <c r="G3" s="355" t="s">
        <v>265</v>
      </c>
      <c r="H3" s="105"/>
      <c r="I3" s="354"/>
      <c r="J3" s="354"/>
      <c r="K3" s="106"/>
    </row>
    <row r="4" spans="1:16" ht="18.75" customHeight="1" x14ac:dyDescent="0.2">
      <c r="A4" s="624" t="s">
        <v>230</v>
      </c>
      <c r="B4" s="626" t="s">
        <v>281</v>
      </c>
      <c r="C4" s="648"/>
      <c r="D4" s="630" t="s">
        <v>102</v>
      </c>
      <c r="E4" s="632" t="s">
        <v>274</v>
      </c>
      <c r="F4" s="633"/>
      <c r="G4" s="634" t="s">
        <v>44</v>
      </c>
      <c r="H4" s="356"/>
      <c r="I4" s="356"/>
      <c r="J4" s="356"/>
      <c r="K4" s="106"/>
    </row>
    <row r="5" spans="1:16" ht="18.75" customHeight="1" thickBot="1" x14ac:dyDescent="0.25">
      <c r="A5" s="625"/>
      <c r="B5" s="628"/>
      <c r="C5" s="649"/>
      <c r="D5" s="631"/>
      <c r="E5" s="357" t="s">
        <v>317</v>
      </c>
      <c r="F5" s="358" t="s">
        <v>234</v>
      </c>
      <c r="G5" s="635"/>
      <c r="H5" s="237"/>
      <c r="I5" s="324"/>
      <c r="J5" s="325"/>
      <c r="K5" s="106"/>
    </row>
    <row r="6" spans="1:16" s="103" customFormat="1" ht="23.25" customHeight="1" x14ac:dyDescent="0.2">
      <c r="A6" s="639" t="s">
        <v>346</v>
      </c>
      <c r="B6" s="453">
        <v>8</v>
      </c>
      <c r="C6" s="431"/>
      <c r="D6" s="433">
        <v>0.25</v>
      </c>
      <c r="E6" s="416">
        <f t="shared" ref="E6:E16" si="0">D6</f>
        <v>0.25</v>
      </c>
      <c r="F6" s="422">
        <f t="shared" ref="F6:F16" si="1">D6-E6</f>
        <v>0</v>
      </c>
      <c r="G6" s="413">
        <f t="shared" ref="G6:G16" si="2">+D6</f>
        <v>0.25</v>
      </c>
      <c r="J6" s="102"/>
      <c r="K6" s="100"/>
      <c r="L6" s="100"/>
      <c r="M6" s="100"/>
      <c r="N6" s="100"/>
      <c r="O6" s="100"/>
      <c r="P6" s="100"/>
    </row>
    <row r="7" spans="1:16" s="103" customFormat="1" ht="23.25" customHeight="1" x14ac:dyDescent="0.2">
      <c r="A7" s="640"/>
      <c r="B7" s="423">
        <f>B6</f>
        <v>8</v>
      </c>
      <c r="C7" s="432">
        <f>B6+3</f>
        <v>11</v>
      </c>
      <c r="D7" s="434">
        <v>0.35</v>
      </c>
      <c r="E7" s="418">
        <f t="shared" si="0"/>
        <v>0.35</v>
      </c>
      <c r="F7" s="425">
        <f t="shared" si="1"/>
        <v>0</v>
      </c>
      <c r="G7" s="414">
        <f t="shared" si="2"/>
        <v>0.35</v>
      </c>
      <c r="J7" s="102"/>
      <c r="K7" s="100"/>
      <c r="L7" s="100"/>
      <c r="M7" s="100"/>
      <c r="N7" s="100"/>
      <c r="O7" s="100"/>
      <c r="P7" s="100"/>
    </row>
    <row r="8" spans="1:16" s="103" customFormat="1" ht="23.25" customHeight="1" x14ac:dyDescent="0.2">
      <c r="A8" s="640"/>
      <c r="B8" s="423">
        <f>C7</f>
        <v>11</v>
      </c>
      <c r="C8" s="432">
        <f>B8+3</f>
        <v>14</v>
      </c>
      <c r="D8" s="434">
        <v>0.45</v>
      </c>
      <c r="E8" s="418">
        <f t="shared" si="0"/>
        <v>0.45</v>
      </c>
      <c r="F8" s="425">
        <f t="shared" si="1"/>
        <v>0</v>
      </c>
      <c r="G8" s="414">
        <f t="shared" si="2"/>
        <v>0.45</v>
      </c>
      <c r="J8" s="102"/>
      <c r="K8" s="100"/>
      <c r="L8" s="100"/>
      <c r="M8" s="100"/>
      <c r="N8" s="100"/>
      <c r="O8" s="100"/>
      <c r="P8" s="100"/>
    </row>
    <row r="9" spans="1:16" s="103" customFormat="1" ht="23.25" customHeight="1" x14ac:dyDescent="0.2">
      <c r="A9" s="640"/>
      <c r="B9" s="423">
        <f>C8</f>
        <v>14</v>
      </c>
      <c r="C9" s="432">
        <f>B9+2</f>
        <v>16</v>
      </c>
      <c r="D9" s="434">
        <v>0.55000000000000004</v>
      </c>
      <c r="E9" s="418">
        <f t="shared" si="0"/>
        <v>0.55000000000000004</v>
      </c>
      <c r="F9" s="425">
        <f t="shared" si="1"/>
        <v>0</v>
      </c>
      <c r="G9" s="414">
        <f t="shared" si="2"/>
        <v>0.55000000000000004</v>
      </c>
      <c r="J9" s="102"/>
      <c r="K9" s="100"/>
      <c r="L9" s="100"/>
      <c r="M9" s="100"/>
      <c r="N9" s="100"/>
      <c r="O9" s="100"/>
      <c r="P9" s="100"/>
    </row>
    <row r="10" spans="1:16" s="103" customFormat="1" ht="23.25" customHeight="1" thickBot="1" x14ac:dyDescent="0.25">
      <c r="A10" s="644"/>
      <c r="B10" s="455">
        <f>C9</f>
        <v>16</v>
      </c>
      <c r="C10" s="454">
        <v>25</v>
      </c>
      <c r="D10" s="451">
        <v>0.6</v>
      </c>
      <c r="E10" s="456">
        <f t="shared" si="0"/>
        <v>0.6</v>
      </c>
      <c r="F10" s="430">
        <f t="shared" si="1"/>
        <v>0</v>
      </c>
      <c r="G10" s="457">
        <f t="shared" si="2"/>
        <v>0.6</v>
      </c>
      <c r="J10" s="102"/>
      <c r="K10" s="100"/>
      <c r="L10" s="100"/>
      <c r="M10" s="100"/>
      <c r="N10" s="100"/>
      <c r="O10" s="100"/>
      <c r="P10" s="100"/>
    </row>
    <row r="11" spans="1:16" s="103" customFormat="1" ht="23.25" customHeight="1" x14ac:dyDescent="0.2">
      <c r="A11" s="639" t="s">
        <v>347</v>
      </c>
      <c r="B11" s="453">
        <v>8</v>
      </c>
      <c r="C11" s="431"/>
      <c r="D11" s="433">
        <v>0.2</v>
      </c>
      <c r="E11" s="416">
        <f t="shared" si="0"/>
        <v>0.2</v>
      </c>
      <c r="F11" s="422">
        <f t="shared" si="1"/>
        <v>0</v>
      </c>
      <c r="G11" s="413">
        <f t="shared" si="2"/>
        <v>0.2</v>
      </c>
      <c r="J11" s="102"/>
      <c r="K11" s="100"/>
      <c r="L11" s="100"/>
      <c r="M11" s="100"/>
      <c r="N11" s="100"/>
      <c r="O11" s="100"/>
      <c r="P11" s="100"/>
    </row>
    <row r="12" spans="1:16" s="103" customFormat="1" ht="23.25" customHeight="1" x14ac:dyDescent="0.2">
      <c r="A12" s="640"/>
      <c r="B12" s="423">
        <f>B11</f>
        <v>8</v>
      </c>
      <c r="C12" s="432">
        <f>B11+1</f>
        <v>9</v>
      </c>
      <c r="D12" s="434">
        <v>0.22</v>
      </c>
      <c r="E12" s="418">
        <f t="shared" si="0"/>
        <v>0.22</v>
      </c>
      <c r="F12" s="425">
        <f t="shared" si="1"/>
        <v>0</v>
      </c>
      <c r="G12" s="414">
        <f t="shared" si="2"/>
        <v>0.22</v>
      </c>
      <c r="J12" s="102"/>
      <c r="K12" s="100"/>
      <c r="L12" s="100"/>
      <c r="M12" s="100"/>
      <c r="N12" s="100"/>
      <c r="O12" s="100"/>
      <c r="P12" s="100"/>
    </row>
    <row r="13" spans="1:16" s="103" customFormat="1" ht="23.25" customHeight="1" x14ac:dyDescent="0.2">
      <c r="A13" s="640"/>
      <c r="B13" s="423">
        <f>C12</f>
        <v>9</v>
      </c>
      <c r="C13" s="432">
        <f>B13+1</f>
        <v>10</v>
      </c>
      <c r="D13" s="434">
        <v>0.24</v>
      </c>
      <c r="E13" s="418">
        <f t="shared" si="0"/>
        <v>0.24</v>
      </c>
      <c r="F13" s="425">
        <f t="shared" si="1"/>
        <v>0</v>
      </c>
      <c r="G13" s="414">
        <f t="shared" si="2"/>
        <v>0.24</v>
      </c>
      <c r="J13" s="102"/>
      <c r="K13" s="100"/>
      <c r="L13" s="100"/>
      <c r="M13" s="100"/>
      <c r="N13" s="100"/>
      <c r="O13" s="100"/>
      <c r="P13" s="100"/>
    </row>
    <row r="14" spans="1:16" s="103" customFormat="1" ht="23.25" customHeight="1" x14ac:dyDescent="0.2">
      <c r="A14" s="640"/>
      <c r="B14" s="423">
        <f>C13</f>
        <v>10</v>
      </c>
      <c r="C14" s="432">
        <f>B14+3</f>
        <v>13</v>
      </c>
      <c r="D14" s="434">
        <v>0.35</v>
      </c>
      <c r="E14" s="418">
        <f t="shared" si="0"/>
        <v>0.35</v>
      </c>
      <c r="F14" s="425">
        <f t="shared" si="1"/>
        <v>0</v>
      </c>
      <c r="G14" s="414">
        <f t="shared" si="2"/>
        <v>0.35</v>
      </c>
      <c r="J14" s="102"/>
      <c r="K14" s="100"/>
      <c r="L14" s="100"/>
      <c r="M14" s="100"/>
      <c r="N14" s="100"/>
      <c r="O14" s="100"/>
      <c r="P14" s="100"/>
    </row>
    <row r="15" spans="1:16" s="103" customFormat="1" ht="23.25" customHeight="1" x14ac:dyDescent="0.2">
      <c r="A15" s="640"/>
      <c r="B15" s="423">
        <f>C14</f>
        <v>13</v>
      </c>
      <c r="C15" s="432">
        <f>B15+2</f>
        <v>15</v>
      </c>
      <c r="D15" s="452">
        <v>0.45</v>
      </c>
      <c r="E15" s="464">
        <f t="shared" si="0"/>
        <v>0.45</v>
      </c>
      <c r="F15" s="466">
        <f t="shared" si="1"/>
        <v>0</v>
      </c>
      <c r="G15" s="465">
        <f t="shared" si="2"/>
        <v>0.45</v>
      </c>
      <c r="J15" s="102"/>
      <c r="K15" s="100"/>
      <c r="L15" s="100"/>
      <c r="M15" s="100"/>
      <c r="N15" s="100"/>
      <c r="O15" s="100"/>
      <c r="P15" s="100"/>
    </row>
    <row r="16" spans="1:16" s="103" customFormat="1" ht="23.25" customHeight="1" thickBot="1" x14ac:dyDescent="0.25">
      <c r="A16" s="644"/>
      <c r="B16" s="455">
        <f>C15</f>
        <v>15</v>
      </c>
      <c r="C16" s="454">
        <v>25</v>
      </c>
      <c r="D16" s="451">
        <v>0.5</v>
      </c>
      <c r="E16" s="456">
        <f t="shared" si="0"/>
        <v>0.5</v>
      </c>
      <c r="F16" s="430">
        <f t="shared" si="1"/>
        <v>0</v>
      </c>
      <c r="G16" s="457">
        <f t="shared" si="2"/>
        <v>0.5</v>
      </c>
      <c r="J16" s="102"/>
      <c r="K16" s="100"/>
      <c r="L16" s="100"/>
      <c r="M16" s="100"/>
      <c r="N16" s="100"/>
      <c r="O16" s="100"/>
      <c r="P16" s="100"/>
    </row>
    <row r="17" spans="1:16" s="103" customFormat="1" ht="23.25" customHeight="1" x14ac:dyDescent="0.2">
      <c r="A17" s="639" t="s">
        <v>348</v>
      </c>
      <c r="B17" s="453">
        <v>7</v>
      </c>
      <c r="C17" s="431"/>
      <c r="D17" s="433">
        <v>0.2</v>
      </c>
      <c r="E17" s="416">
        <f t="shared" ref="E17:E22" si="3">D17</f>
        <v>0.2</v>
      </c>
      <c r="F17" s="422">
        <f t="shared" ref="F17:F22" si="4">D17-E17</f>
        <v>0</v>
      </c>
      <c r="G17" s="413">
        <f t="shared" ref="G17:G22" si="5">+D17</f>
        <v>0.2</v>
      </c>
      <c r="J17" s="102"/>
      <c r="K17" s="100"/>
      <c r="L17" s="100"/>
      <c r="M17" s="100"/>
      <c r="N17" s="100"/>
      <c r="O17" s="100"/>
      <c r="P17" s="100"/>
    </row>
    <row r="18" spans="1:16" s="103" customFormat="1" ht="23.25" customHeight="1" x14ac:dyDescent="0.2">
      <c r="A18" s="640"/>
      <c r="B18" s="423">
        <f>B17</f>
        <v>7</v>
      </c>
      <c r="C18" s="432">
        <f>B17+1</f>
        <v>8</v>
      </c>
      <c r="D18" s="434">
        <v>0.24</v>
      </c>
      <c r="E18" s="418">
        <f t="shared" si="3"/>
        <v>0.24</v>
      </c>
      <c r="F18" s="425">
        <f t="shared" si="4"/>
        <v>0</v>
      </c>
      <c r="G18" s="414">
        <f t="shared" si="5"/>
        <v>0.24</v>
      </c>
      <c r="J18" s="102"/>
      <c r="K18" s="100"/>
      <c r="L18" s="100"/>
      <c r="M18" s="100"/>
      <c r="N18" s="100"/>
      <c r="O18" s="100"/>
      <c r="P18" s="100"/>
    </row>
    <row r="19" spans="1:16" s="103" customFormat="1" ht="23.25" customHeight="1" x14ac:dyDescent="0.2">
      <c r="A19" s="640"/>
      <c r="B19" s="423">
        <f>C18</f>
        <v>8</v>
      </c>
      <c r="C19" s="432">
        <f>B19+4</f>
        <v>12</v>
      </c>
      <c r="D19" s="434">
        <v>0.35</v>
      </c>
      <c r="E19" s="418">
        <f t="shared" si="3"/>
        <v>0.35</v>
      </c>
      <c r="F19" s="425">
        <f t="shared" si="4"/>
        <v>0</v>
      </c>
      <c r="G19" s="414">
        <f t="shared" si="5"/>
        <v>0.35</v>
      </c>
      <c r="J19" s="102"/>
      <c r="K19" s="100"/>
      <c r="L19" s="100"/>
      <c r="M19" s="100"/>
      <c r="N19" s="100"/>
      <c r="O19" s="100"/>
      <c r="P19" s="100"/>
    </row>
    <row r="20" spans="1:16" s="103" customFormat="1" ht="23.25" customHeight="1" x14ac:dyDescent="0.2">
      <c r="A20" s="640"/>
      <c r="B20" s="423">
        <f>C19</f>
        <v>12</v>
      </c>
      <c r="C20" s="432">
        <f>B20+2</f>
        <v>14</v>
      </c>
      <c r="D20" s="434">
        <v>0.45</v>
      </c>
      <c r="E20" s="418">
        <f t="shared" si="3"/>
        <v>0.45</v>
      </c>
      <c r="F20" s="425">
        <f t="shared" si="4"/>
        <v>0</v>
      </c>
      <c r="G20" s="414">
        <f t="shared" si="5"/>
        <v>0.45</v>
      </c>
      <c r="J20" s="102"/>
      <c r="K20" s="100"/>
      <c r="L20" s="100"/>
      <c r="M20" s="100"/>
      <c r="N20" s="100"/>
      <c r="O20" s="100"/>
      <c r="P20" s="100"/>
    </row>
    <row r="21" spans="1:16" s="103" customFormat="1" ht="23.25" customHeight="1" x14ac:dyDescent="0.2">
      <c r="A21" s="640"/>
      <c r="B21" s="423">
        <f>C20</f>
        <v>14</v>
      </c>
      <c r="C21" s="432">
        <f>B21+3</f>
        <v>17</v>
      </c>
      <c r="D21" s="452">
        <v>0.55000000000000004</v>
      </c>
      <c r="E21" s="464">
        <f t="shared" si="3"/>
        <v>0.55000000000000004</v>
      </c>
      <c r="F21" s="466">
        <f t="shared" si="4"/>
        <v>0</v>
      </c>
      <c r="G21" s="465">
        <f t="shared" si="5"/>
        <v>0.55000000000000004</v>
      </c>
      <c r="J21" s="102"/>
      <c r="K21" s="100"/>
      <c r="L21" s="100"/>
      <c r="M21" s="100"/>
      <c r="N21" s="100"/>
      <c r="O21" s="100"/>
      <c r="P21" s="100"/>
    </row>
    <row r="22" spans="1:16" s="103" customFormat="1" ht="23.25" customHeight="1" thickBot="1" x14ac:dyDescent="0.25">
      <c r="A22" s="644"/>
      <c r="B22" s="455">
        <f>C21</f>
        <v>17</v>
      </c>
      <c r="C22" s="454">
        <v>25</v>
      </c>
      <c r="D22" s="451">
        <v>0.6</v>
      </c>
      <c r="E22" s="456">
        <f t="shared" si="3"/>
        <v>0.6</v>
      </c>
      <c r="F22" s="430">
        <f t="shared" si="4"/>
        <v>0</v>
      </c>
      <c r="G22" s="457">
        <f t="shared" si="5"/>
        <v>0.6</v>
      </c>
      <c r="J22" s="102"/>
      <c r="K22" s="100"/>
      <c r="L22" s="100"/>
      <c r="M22" s="100"/>
      <c r="N22" s="100"/>
      <c r="O22" s="100"/>
      <c r="P22" s="100"/>
    </row>
    <row r="23" spans="1:16" s="103" customFormat="1" ht="23.25" customHeight="1" x14ac:dyDescent="0.2">
      <c r="A23" s="639" t="s">
        <v>349</v>
      </c>
      <c r="B23" s="453">
        <v>7</v>
      </c>
      <c r="C23" s="431"/>
      <c r="D23" s="433">
        <v>0.3</v>
      </c>
      <c r="E23" s="416">
        <f t="shared" ref="E23:E28" si="6">D23</f>
        <v>0.3</v>
      </c>
      <c r="F23" s="422">
        <f t="shared" ref="F23:F28" si="7">D23-E23</f>
        <v>0</v>
      </c>
      <c r="G23" s="413">
        <f t="shared" ref="G23:G28" si="8">+D23</f>
        <v>0.3</v>
      </c>
      <c r="J23" s="102"/>
      <c r="K23" s="100"/>
      <c r="L23" s="100"/>
      <c r="M23" s="100"/>
      <c r="N23" s="100"/>
      <c r="O23" s="100"/>
      <c r="P23" s="100"/>
    </row>
    <row r="24" spans="1:16" s="103" customFormat="1" ht="23.25" customHeight="1" x14ac:dyDescent="0.2">
      <c r="A24" s="640"/>
      <c r="B24" s="423">
        <f>B23</f>
        <v>7</v>
      </c>
      <c r="C24" s="432">
        <v>10</v>
      </c>
      <c r="D24" s="434">
        <v>0.35</v>
      </c>
      <c r="E24" s="418">
        <f t="shared" si="6"/>
        <v>0.35</v>
      </c>
      <c r="F24" s="425">
        <f t="shared" si="7"/>
        <v>0</v>
      </c>
      <c r="G24" s="414">
        <f t="shared" si="8"/>
        <v>0.35</v>
      </c>
      <c r="J24" s="102"/>
      <c r="K24" s="100"/>
      <c r="L24" s="100"/>
      <c r="M24" s="100"/>
      <c r="N24" s="100"/>
      <c r="O24" s="100"/>
      <c r="P24" s="100"/>
    </row>
    <row r="25" spans="1:16" s="103" customFormat="1" ht="23.25" customHeight="1" x14ac:dyDescent="0.2">
      <c r="A25" s="640"/>
      <c r="B25" s="423">
        <f>C24</f>
        <v>10</v>
      </c>
      <c r="C25" s="432">
        <v>12</v>
      </c>
      <c r="D25" s="434">
        <v>0.45</v>
      </c>
      <c r="E25" s="418">
        <f t="shared" si="6"/>
        <v>0.45</v>
      </c>
      <c r="F25" s="425">
        <f t="shared" si="7"/>
        <v>0</v>
      </c>
      <c r="G25" s="414">
        <f t="shared" si="8"/>
        <v>0.45</v>
      </c>
      <c r="J25" s="102"/>
      <c r="K25" s="100"/>
      <c r="L25" s="100"/>
      <c r="M25" s="100"/>
      <c r="N25" s="100"/>
      <c r="O25" s="100"/>
      <c r="P25" s="100"/>
    </row>
    <row r="26" spans="1:16" s="103" customFormat="1" ht="23.25" customHeight="1" x14ac:dyDescent="0.2">
      <c r="A26" s="640"/>
      <c r="B26" s="423">
        <f>C25</f>
        <v>12</v>
      </c>
      <c r="C26" s="432">
        <v>15</v>
      </c>
      <c r="D26" s="434">
        <v>0.55000000000000004</v>
      </c>
      <c r="E26" s="418">
        <f t="shared" si="6"/>
        <v>0.55000000000000004</v>
      </c>
      <c r="F26" s="425">
        <f t="shared" si="7"/>
        <v>0</v>
      </c>
      <c r="G26" s="414">
        <f t="shared" si="8"/>
        <v>0.55000000000000004</v>
      </c>
      <c r="J26" s="102"/>
      <c r="K26" s="100"/>
      <c r="L26" s="100"/>
      <c r="M26" s="100"/>
      <c r="N26" s="100"/>
      <c r="O26" s="100"/>
      <c r="P26" s="100"/>
    </row>
    <row r="27" spans="1:16" s="103" customFormat="1" ht="23.25" customHeight="1" x14ac:dyDescent="0.2">
      <c r="A27" s="640"/>
      <c r="B27" s="423">
        <f>C26</f>
        <v>15</v>
      </c>
      <c r="C27" s="432">
        <v>17</v>
      </c>
      <c r="D27" s="452">
        <v>0.65</v>
      </c>
      <c r="E27" s="464">
        <f t="shared" si="6"/>
        <v>0.65</v>
      </c>
      <c r="F27" s="466">
        <f t="shared" si="7"/>
        <v>0</v>
      </c>
      <c r="G27" s="465">
        <f t="shared" si="8"/>
        <v>0.65</v>
      </c>
      <c r="J27" s="102"/>
      <c r="K27" s="100"/>
      <c r="L27" s="100"/>
      <c r="M27" s="100"/>
      <c r="N27" s="100"/>
      <c r="O27" s="100"/>
      <c r="P27" s="100"/>
    </row>
    <row r="28" spans="1:16" s="103" customFormat="1" ht="23.25" customHeight="1" thickBot="1" x14ac:dyDescent="0.25">
      <c r="A28" s="644"/>
      <c r="B28" s="455">
        <f>C27</f>
        <v>17</v>
      </c>
      <c r="C28" s="454">
        <v>25</v>
      </c>
      <c r="D28" s="451">
        <v>0.7</v>
      </c>
      <c r="E28" s="456">
        <f t="shared" si="6"/>
        <v>0.7</v>
      </c>
      <c r="F28" s="430">
        <f t="shared" si="7"/>
        <v>0</v>
      </c>
      <c r="G28" s="457">
        <f t="shared" si="8"/>
        <v>0.7</v>
      </c>
      <c r="J28" s="102"/>
      <c r="K28" s="100"/>
      <c r="L28" s="100"/>
      <c r="M28" s="100"/>
      <c r="N28" s="100"/>
      <c r="O28" s="100"/>
      <c r="P28" s="100"/>
    </row>
    <row r="29" spans="1:16" s="103" customFormat="1" ht="23.25" customHeight="1" x14ac:dyDescent="0.2">
      <c r="A29" s="639" t="s">
        <v>350</v>
      </c>
      <c r="B29" s="453">
        <v>9</v>
      </c>
      <c r="C29" s="431"/>
      <c r="D29" s="433">
        <v>0.35</v>
      </c>
      <c r="E29" s="416">
        <f t="shared" ref="E29:E34" si="9">D29</f>
        <v>0.35</v>
      </c>
      <c r="F29" s="422">
        <f t="shared" ref="F29:F34" si="10">D29-E29</f>
        <v>0</v>
      </c>
      <c r="G29" s="413">
        <f t="shared" ref="G29:G34" si="11">+D29</f>
        <v>0.35</v>
      </c>
      <c r="J29" s="102"/>
      <c r="K29" s="100"/>
      <c r="L29" s="100"/>
      <c r="M29" s="100"/>
      <c r="N29" s="100"/>
      <c r="O29" s="100"/>
      <c r="P29" s="100"/>
    </row>
    <row r="30" spans="1:16" s="103" customFormat="1" ht="23.25" customHeight="1" x14ac:dyDescent="0.2">
      <c r="A30" s="640"/>
      <c r="B30" s="423">
        <f>B29</f>
        <v>9</v>
      </c>
      <c r="C30" s="432">
        <v>11</v>
      </c>
      <c r="D30" s="434">
        <v>0.45</v>
      </c>
      <c r="E30" s="418">
        <f t="shared" si="9"/>
        <v>0.45</v>
      </c>
      <c r="F30" s="425">
        <f t="shared" si="10"/>
        <v>0</v>
      </c>
      <c r="G30" s="414">
        <f t="shared" si="11"/>
        <v>0.45</v>
      </c>
      <c r="J30" s="102"/>
      <c r="K30" s="100"/>
      <c r="L30" s="100"/>
      <c r="M30" s="100"/>
      <c r="N30" s="100"/>
      <c r="O30" s="100"/>
      <c r="P30" s="100"/>
    </row>
    <row r="31" spans="1:16" s="103" customFormat="1" ht="23.25" customHeight="1" x14ac:dyDescent="0.2">
      <c r="A31" s="640"/>
      <c r="B31" s="423">
        <f>C30</f>
        <v>11</v>
      </c>
      <c r="C31" s="432">
        <v>13</v>
      </c>
      <c r="D31" s="434">
        <v>0.55000000000000004</v>
      </c>
      <c r="E31" s="418">
        <f t="shared" si="9"/>
        <v>0.55000000000000004</v>
      </c>
      <c r="F31" s="425">
        <f t="shared" si="10"/>
        <v>0</v>
      </c>
      <c r="G31" s="414">
        <f t="shared" si="11"/>
        <v>0.55000000000000004</v>
      </c>
      <c r="J31" s="102"/>
      <c r="K31" s="100"/>
      <c r="L31" s="100"/>
      <c r="M31" s="100"/>
      <c r="N31" s="100"/>
      <c r="O31" s="100"/>
      <c r="P31" s="100"/>
    </row>
    <row r="32" spans="1:16" s="103" customFormat="1" ht="23.25" customHeight="1" x14ac:dyDescent="0.2">
      <c r="A32" s="640"/>
      <c r="B32" s="423">
        <f>C31</f>
        <v>13</v>
      </c>
      <c r="C32" s="432">
        <v>15</v>
      </c>
      <c r="D32" s="434">
        <v>0.65</v>
      </c>
      <c r="E32" s="418">
        <f t="shared" si="9"/>
        <v>0.65</v>
      </c>
      <c r="F32" s="425">
        <f t="shared" si="10"/>
        <v>0</v>
      </c>
      <c r="G32" s="414">
        <f t="shared" si="11"/>
        <v>0.65</v>
      </c>
      <c r="J32" s="102"/>
      <c r="K32" s="100"/>
      <c r="L32" s="100"/>
      <c r="M32" s="100"/>
      <c r="N32" s="100"/>
      <c r="O32" s="100"/>
      <c r="P32" s="100"/>
    </row>
    <row r="33" spans="1:16" s="103" customFormat="1" ht="23.25" customHeight="1" x14ac:dyDescent="0.2">
      <c r="A33" s="640"/>
      <c r="B33" s="423">
        <f>C32</f>
        <v>15</v>
      </c>
      <c r="C33" s="432">
        <v>17</v>
      </c>
      <c r="D33" s="452">
        <v>0.75</v>
      </c>
      <c r="E33" s="464">
        <f t="shared" si="9"/>
        <v>0.75</v>
      </c>
      <c r="F33" s="466">
        <f t="shared" si="10"/>
        <v>0</v>
      </c>
      <c r="G33" s="465">
        <f t="shared" si="11"/>
        <v>0.75</v>
      </c>
      <c r="J33" s="102"/>
      <c r="K33" s="100"/>
      <c r="L33" s="100"/>
      <c r="M33" s="100"/>
      <c r="N33" s="100"/>
      <c r="O33" s="100"/>
      <c r="P33" s="100"/>
    </row>
    <row r="34" spans="1:16" s="103" customFormat="1" ht="23.25" customHeight="1" thickBot="1" x14ac:dyDescent="0.25">
      <c r="A34" s="644"/>
      <c r="B34" s="455">
        <f>C33</f>
        <v>17</v>
      </c>
      <c r="C34" s="454">
        <v>25</v>
      </c>
      <c r="D34" s="451">
        <v>0.8</v>
      </c>
      <c r="E34" s="456">
        <f t="shared" si="9"/>
        <v>0.8</v>
      </c>
      <c r="F34" s="430">
        <f t="shared" si="10"/>
        <v>0</v>
      </c>
      <c r="G34" s="457">
        <f t="shared" si="11"/>
        <v>0.8</v>
      </c>
      <c r="J34" s="102"/>
      <c r="K34" s="100"/>
      <c r="L34" s="100"/>
      <c r="M34" s="100"/>
      <c r="N34" s="100"/>
      <c r="O34" s="100"/>
      <c r="P34" s="100"/>
    </row>
  </sheetData>
  <mergeCells count="11">
    <mergeCell ref="G4:G5"/>
    <mergeCell ref="A29:A34"/>
    <mergeCell ref="A23:A28"/>
    <mergeCell ref="A17:A22"/>
    <mergeCell ref="A11:A16"/>
    <mergeCell ref="A6:A10"/>
    <mergeCell ref="A1:G2"/>
    <mergeCell ref="A4:A5"/>
    <mergeCell ref="B4:C5"/>
    <mergeCell ref="D4:D5"/>
    <mergeCell ref="E4:F4"/>
  </mergeCells>
  <phoneticPr fontId="36"/>
  <pageMargins left="0.70866141732283472" right="0.70866141732283472" top="0.74803149606299213" bottom="0.74803149606299213" header="0.31496062992125984" footer="0.31496062992125984"/>
  <pageSetup paperSize="9"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4"/>
  <sheetViews>
    <sheetView view="pageBreakPreview" topLeftCell="A4" zoomScale="85" zoomScaleNormal="85" zoomScaleSheetLayoutView="85" workbookViewId="0">
      <selection activeCell="A33" sqref="A33:A38"/>
    </sheetView>
  </sheetViews>
  <sheetFormatPr defaultColWidth="9.09765625" defaultRowHeight="12" x14ac:dyDescent="0.2"/>
  <cols>
    <col min="1" max="1" width="14.296875" style="99" customWidth="1"/>
    <col min="2" max="2" width="14.296875" style="100" customWidth="1"/>
    <col min="3" max="4" width="14.296875" style="99" customWidth="1"/>
    <col min="5" max="5" width="17.09765625" style="101" customWidth="1"/>
    <col min="6" max="7" width="17.09765625" style="102" customWidth="1"/>
    <col min="8" max="8" width="10.09765625" style="103" customWidth="1"/>
    <col min="9" max="9" width="11.69921875" style="103" customWidth="1"/>
    <col min="10" max="10" width="11.69921875" style="102" customWidth="1"/>
    <col min="11" max="11" width="2.69921875" style="100" customWidth="1"/>
    <col min="12" max="12" width="2.69921875" style="100" bestFit="1" customWidth="1"/>
    <col min="13" max="13" width="5.69921875" style="100" customWidth="1"/>
    <col min="14" max="14" width="5.69921875" style="100" bestFit="1" customWidth="1"/>
    <col min="15" max="15" width="2.69921875" style="100" bestFit="1" customWidth="1"/>
    <col min="16" max="16" width="5.69921875" style="100" customWidth="1"/>
    <col min="17" max="16384" width="9.09765625" style="100"/>
  </cols>
  <sheetData>
    <row r="1" spans="1:16" ht="18.75" customHeight="1" x14ac:dyDescent="0.2">
      <c r="A1" s="636" t="s">
        <v>256</v>
      </c>
      <c r="B1" s="636"/>
      <c r="C1" s="636"/>
      <c r="D1" s="636"/>
      <c r="E1" s="636"/>
      <c r="F1" s="636"/>
      <c r="G1" s="636"/>
      <c r="H1" s="105"/>
      <c r="I1" s="354"/>
      <c r="J1" s="354"/>
      <c r="K1" s="106"/>
    </row>
    <row r="2" spans="1:16" ht="13.5" customHeight="1" x14ac:dyDescent="0.2">
      <c r="A2" s="636"/>
      <c r="B2" s="636"/>
      <c r="C2" s="636"/>
      <c r="D2" s="636"/>
      <c r="E2" s="636"/>
      <c r="F2" s="636"/>
      <c r="G2" s="636"/>
      <c r="H2" s="105"/>
      <c r="I2" s="354"/>
      <c r="J2" s="354"/>
      <c r="K2" s="106"/>
    </row>
    <row r="3" spans="1:16" ht="15" customHeight="1" thickBot="1" x14ac:dyDescent="0.25">
      <c r="A3" s="105"/>
      <c r="B3" s="105"/>
      <c r="C3" s="105"/>
      <c r="D3" s="105"/>
      <c r="E3" s="105"/>
      <c r="F3" s="105"/>
      <c r="G3" s="355" t="s">
        <v>265</v>
      </c>
      <c r="H3" s="105"/>
      <c r="I3" s="354"/>
      <c r="J3" s="354"/>
      <c r="K3" s="106"/>
    </row>
    <row r="4" spans="1:16" ht="18.75" customHeight="1" x14ac:dyDescent="0.2">
      <c r="A4" s="624" t="s">
        <v>230</v>
      </c>
      <c r="B4" s="626" t="s">
        <v>281</v>
      </c>
      <c r="C4" s="648"/>
      <c r="D4" s="630" t="s">
        <v>102</v>
      </c>
      <c r="E4" s="632" t="s">
        <v>274</v>
      </c>
      <c r="F4" s="633"/>
      <c r="G4" s="634" t="s">
        <v>44</v>
      </c>
      <c r="H4" s="356"/>
      <c r="I4" s="356"/>
      <c r="J4" s="356"/>
      <c r="K4" s="106"/>
    </row>
    <row r="5" spans="1:16" ht="18.75" customHeight="1" thickBot="1" x14ac:dyDescent="0.25">
      <c r="A5" s="625"/>
      <c r="B5" s="628"/>
      <c r="C5" s="649"/>
      <c r="D5" s="631"/>
      <c r="E5" s="357" t="s">
        <v>317</v>
      </c>
      <c r="F5" s="358" t="s">
        <v>234</v>
      </c>
      <c r="G5" s="635"/>
      <c r="H5" s="237"/>
      <c r="I5" s="324"/>
      <c r="J5" s="325"/>
      <c r="K5" s="106"/>
    </row>
    <row r="6" spans="1:16" s="103" customFormat="1" ht="23.25" customHeight="1" x14ac:dyDescent="0.2">
      <c r="A6" s="639" t="s">
        <v>351</v>
      </c>
      <c r="B6" s="453">
        <v>8</v>
      </c>
      <c r="C6" s="431"/>
      <c r="D6" s="433">
        <v>0.3</v>
      </c>
      <c r="E6" s="416">
        <f t="shared" ref="E6:E11" si="0">D6</f>
        <v>0.3</v>
      </c>
      <c r="F6" s="422">
        <f t="shared" ref="F6:F11" si="1">D6-E6</f>
        <v>0</v>
      </c>
      <c r="G6" s="413">
        <f t="shared" ref="G6:G11" si="2">+D6</f>
        <v>0.3</v>
      </c>
      <c r="J6" s="102"/>
      <c r="K6" s="100"/>
      <c r="L6" s="100"/>
      <c r="M6" s="100"/>
      <c r="N6" s="100"/>
      <c r="O6" s="100"/>
      <c r="P6" s="100"/>
    </row>
    <row r="7" spans="1:16" s="103" customFormat="1" ht="23.25" customHeight="1" x14ac:dyDescent="0.2">
      <c r="A7" s="640"/>
      <c r="B7" s="423">
        <f>B6</f>
        <v>8</v>
      </c>
      <c r="C7" s="432">
        <v>11</v>
      </c>
      <c r="D7" s="434">
        <v>0.35</v>
      </c>
      <c r="E7" s="418">
        <f t="shared" si="0"/>
        <v>0.35</v>
      </c>
      <c r="F7" s="425">
        <f t="shared" si="1"/>
        <v>0</v>
      </c>
      <c r="G7" s="414">
        <f t="shared" si="2"/>
        <v>0.35</v>
      </c>
      <c r="J7" s="102"/>
      <c r="K7" s="100"/>
      <c r="L7" s="100"/>
      <c r="M7" s="100"/>
      <c r="N7" s="100"/>
      <c r="O7" s="100"/>
      <c r="P7" s="100"/>
    </row>
    <row r="8" spans="1:16" s="103" customFormat="1" ht="23.25" customHeight="1" x14ac:dyDescent="0.2">
      <c r="A8" s="640"/>
      <c r="B8" s="423">
        <f>C7</f>
        <v>11</v>
      </c>
      <c r="C8" s="432">
        <v>13</v>
      </c>
      <c r="D8" s="434">
        <v>0.45</v>
      </c>
      <c r="E8" s="418">
        <f t="shared" si="0"/>
        <v>0.45</v>
      </c>
      <c r="F8" s="425">
        <f t="shared" si="1"/>
        <v>0</v>
      </c>
      <c r="G8" s="414">
        <f t="shared" si="2"/>
        <v>0.45</v>
      </c>
      <c r="J8" s="102"/>
      <c r="K8" s="100"/>
      <c r="L8" s="100"/>
      <c r="M8" s="100"/>
      <c r="N8" s="100"/>
      <c r="O8" s="100"/>
      <c r="P8" s="100"/>
    </row>
    <row r="9" spans="1:16" s="103" customFormat="1" ht="23.25" customHeight="1" x14ac:dyDescent="0.2">
      <c r="A9" s="640"/>
      <c r="B9" s="423">
        <f>C8</f>
        <v>13</v>
      </c>
      <c r="C9" s="432">
        <v>15</v>
      </c>
      <c r="D9" s="434">
        <v>0.55000000000000004</v>
      </c>
      <c r="E9" s="418">
        <f t="shared" si="0"/>
        <v>0.55000000000000004</v>
      </c>
      <c r="F9" s="425">
        <f t="shared" si="1"/>
        <v>0</v>
      </c>
      <c r="G9" s="414">
        <f t="shared" si="2"/>
        <v>0.55000000000000004</v>
      </c>
      <c r="J9" s="102"/>
      <c r="K9" s="100"/>
      <c r="L9" s="100"/>
      <c r="M9" s="100"/>
      <c r="N9" s="100"/>
      <c r="O9" s="100"/>
      <c r="P9" s="100"/>
    </row>
    <row r="10" spans="1:16" s="103" customFormat="1" ht="23.25" customHeight="1" x14ac:dyDescent="0.2">
      <c r="A10" s="640"/>
      <c r="B10" s="423">
        <f>C9</f>
        <v>15</v>
      </c>
      <c r="C10" s="432">
        <v>17</v>
      </c>
      <c r="D10" s="452">
        <v>0.65</v>
      </c>
      <c r="E10" s="464">
        <f t="shared" si="0"/>
        <v>0.65</v>
      </c>
      <c r="F10" s="466">
        <f t="shared" si="1"/>
        <v>0</v>
      </c>
      <c r="G10" s="465">
        <f t="shared" si="2"/>
        <v>0.65</v>
      </c>
      <c r="J10" s="102"/>
      <c r="K10" s="100"/>
      <c r="L10" s="100"/>
      <c r="M10" s="100"/>
      <c r="N10" s="100"/>
      <c r="O10" s="100"/>
      <c r="P10" s="100"/>
    </row>
    <row r="11" spans="1:16" s="103" customFormat="1" ht="23.25" customHeight="1" thickBot="1" x14ac:dyDescent="0.25">
      <c r="A11" s="644"/>
      <c r="B11" s="455">
        <f>C10</f>
        <v>17</v>
      </c>
      <c r="C11" s="454">
        <v>25</v>
      </c>
      <c r="D11" s="451">
        <v>0.7</v>
      </c>
      <c r="E11" s="456">
        <f t="shared" si="0"/>
        <v>0.7</v>
      </c>
      <c r="F11" s="430">
        <f t="shared" si="1"/>
        <v>0</v>
      </c>
      <c r="G11" s="457">
        <f t="shared" si="2"/>
        <v>0.7</v>
      </c>
      <c r="J11" s="102"/>
      <c r="K11" s="100"/>
      <c r="L11" s="100"/>
      <c r="M11" s="100"/>
      <c r="N11" s="100"/>
      <c r="O11" s="100"/>
      <c r="P11" s="100"/>
    </row>
    <row r="12" spans="1:16" s="103" customFormat="1" ht="23.25" customHeight="1" x14ac:dyDescent="0.2">
      <c r="A12" s="639" t="s">
        <v>352</v>
      </c>
      <c r="B12" s="453">
        <v>6</v>
      </c>
      <c r="C12" s="431"/>
      <c r="D12" s="433">
        <v>0.4</v>
      </c>
      <c r="E12" s="416">
        <f t="shared" ref="E12:E17" si="3">D12</f>
        <v>0.4</v>
      </c>
      <c r="F12" s="422">
        <f t="shared" ref="F12:F17" si="4">D12-E12</f>
        <v>0</v>
      </c>
      <c r="G12" s="413">
        <f t="shared" ref="G12:G17" si="5">+D12</f>
        <v>0.4</v>
      </c>
      <c r="J12" s="102"/>
      <c r="K12" s="100"/>
      <c r="L12" s="100"/>
      <c r="M12" s="100"/>
      <c r="N12" s="100"/>
      <c r="O12" s="100"/>
      <c r="P12" s="100"/>
    </row>
    <row r="13" spans="1:16" s="103" customFormat="1" ht="23.25" customHeight="1" x14ac:dyDescent="0.2">
      <c r="A13" s="640"/>
      <c r="B13" s="423">
        <f>B12</f>
        <v>6</v>
      </c>
      <c r="C13" s="432">
        <v>9</v>
      </c>
      <c r="D13" s="434">
        <v>0.45</v>
      </c>
      <c r="E13" s="418">
        <f t="shared" si="3"/>
        <v>0.45</v>
      </c>
      <c r="F13" s="425">
        <f t="shared" si="4"/>
        <v>0</v>
      </c>
      <c r="G13" s="414">
        <f t="shared" si="5"/>
        <v>0.45</v>
      </c>
      <c r="J13" s="102"/>
      <c r="K13" s="100"/>
      <c r="L13" s="100"/>
      <c r="M13" s="100"/>
      <c r="N13" s="100"/>
      <c r="O13" s="100"/>
      <c r="P13" s="100"/>
    </row>
    <row r="14" spans="1:16" s="103" customFormat="1" ht="23.25" customHeight="1" x14ac:dyDescent="0.2">
      <c r="A14" s="640"/>
      <c r="B14" s="423">
        <f>C13</f>
        <v>9</v>
      </c>
      <c r="C14" s="432">
        <v>12</v>
      </c>
      <c r="D14" s="434">
        <v>0.55000000000000004</v>
      </c>
      <c r="E14" s="418">
        <f t="shared" si="3"/>
        <v>0.55000000000000004</v>
      </c>
      <c r="F14" s="425">
        <f t="shared" si="4"/>
        <v>0</v>
      </c>
      <c r="G14" s="414">
        <f t="shared" si="5"/>
        <v>0.55000000000000004</v>
      </c>
      <c r="J14" s="102"/>
      <c r="K14" s="100"/>
      <c r="L14" s="100"/>
      <c r="M14" s="100"/>
      <c r="N14" s="100"/>
      <c r="O14" s="100"/>
      <c r="P14" s="100"/>
    </row>
    <row r="15" spans="1:16" s="103" customFormat="1" ht="23.25" customHeight="1" x14ac:dyDescent="0.2">
      <c r="A15" s="640"/>
      <c r="B15" s="423">
        <f>C14</f>
        <v>12</v>
      </c>
      <c r="C15" s="432">
        <v>14</v>
      </c>
      <c r="D15" s="434">
        <v>0.65</v>
      </c>
      <c r="E15" s="418">
        <f t="shared" si="3"/>
        <v>0.65</v>
      </c>
      <c r="F15" s="425">
        <f t="shared" si="4"/>
        <v>0</v>
      </c>
      <c r="G15" s="414">
        <f t="shared" si="5"/>
        <v>0.65</v>
      </c>
      <c r="J15" s="102"/>
      <c r="K15" s="100"/>
      <c r="L15" s="100"/>
      <c r="M15" s="100"/>
      <c r="N15" s="100"/>
      <c r="O15" s="100"/>
      <c r="P15" s="100"/>
    </row>
    <row r="16" spans="1:16" s="103" customFormat="1" ht="23.25" customHeight="1" x14ac:dyDescent="0.2">
      <c r="A16" s="640"/>
      <c r="B16" s="467">
        <f>+C15</f>
        <v>14</v>
      </c>
      <c r="C16" s="468">
        <v>16</v>
      </c>
      <c r="D16" s="452">
        <v>0.75</v>
      </c>
      <c r="E16" s="464">
        <f t="shared" si="3"/>
        <v>0.75</v>
      </c>
      <c r="F16" s="466">
        <f t="shared" si="4"/>
        <v>0</v>
      </c>
      <c r="G16" s="465">
        <f t="shared" si="5"/>
        <v>0.75</v>
      </c>
      <c r="J16" s="102"/>
      <c r="K16" s="100"/>
      <c r="L16" s="100"/>
      <c r="M16" s="100"/>
      <c r="N16" s="100"/>
      <c r="O16" s="100"/>
      <c r="P16" s="100"/>
    </row>
    <row r="17" spans="1:16" s="103" customFormat="1" ht="23.25" customHeight="1" thickBot="1" x14ac:dyDescent="0.25">
      <c r="A17" s="644"/>
      <c r="B17" s="455">
        <f>+C16</f>
        <v>16</v>
      </c>
      <c r="C17" s="454">
        <v>25</v>
      </c>
      <c r="D17" s="451">
        <v>0.8</v>
      </c>
      <c r="E17" s="456">
        <f t="shared" si="3"/>
        <v>0.8</v>
      </c>
      <c r="F17" s="430">
        <f t="shared" si="4"/>
        <v>0</v>
      </c>
      <c r="G17" s="457">
        <f t="shared" si="5"/>
        <v>0.8</v>
      </c>
      <c r="J17" s="102"/>
      <c r="K17" s="100"/>
      <c r="L17" s="100"/>
      <c r="M17" s="100"/>
      <c r="N17" s="100"/>
      <c r="O17" s="100"/>
      <c r="P17" s="100"/>
    </row>
    <row r="18" spans="1:16" s="103" customFormat="1" ht="23.25" customHeight="1" x14ac:dyDescent="0.2">
      <c r="A18" s="639" t="s">
        <v>353</v>
      </c>
      <c r="B18" s="453">
        <v>12</v>
      </c>
      <c r="C18" s="431"/>
      <c r="D18" s="433">
        <v>0.6</v>
      </c>
      <c r="E18" s="416">
        <f>D18</f>
        <v>0.6</v>
      </c>
      <c r="F18" s="422">
        <f t="shared" ref="F18:F28" si="6">D18-E18</f>
        <v>0</v>
      </c>
      <c r="G18" s="413">
        <f t="shared" ref="G18:G28" si="7">+D18</f>
        <v>0.6</v>
      </c>
      <c r="J18" s="102"/>
      <c r="K18" s="100"/>
      <c r="L18" s="100"/>
      <c r="M18" s="100"/>
      <c r="N18" s="100"/>
      <c r="O18" s="100"/>
      <c r="P18" s="100"/>
    </row>
    <row r="19" spans="1:16" s="103" customFormat="1" ht="23.25" customHeight="1" x14ac:dyDescent="0.2">
      <c r="A19" s="640"/>
      <c r="B19" s="423">
        <f>B18</f>
        <v>12</v>
      </c>
      <c r="C19" s="432">
        <v>13</v>
      </c>
      <c r="D19" s="434">
        <v>0.65</v>
      </c>
      <c r="E19" s="418">
        <f>D19</f>
        <v>0.65</v>
      </c>
      <c r="F19" s="425">
        <f t="shared" si="6"/>
        <v>0</v>
      </c>
      <c r="G19" s="414">
        <f t="shared" si="7"/>
        <v>0.65</v>
      </c>
      <c r="J19" s="102"/>
      <c r="K19" s="100"/>
      <c r="L19" s="100"/>
      <c r="M19" s="100"/>
      <c r="N19" s="100"/>
      <c r="O19" s="100"/>
      <c r="P19" s="100"/>
    </row>
    <row r="20" spans="1:16" s="103" customFormat="1" ht="23.25" customHeight="1" x14ac:dyDescent="0.2">
      <c r="A20" s="640"/>
      <c r="B20" s="423">
        <f>C19</f>
        <v>13</v>
      </c>
      <c r="C20" s="432">
        <v>15</v>
      </c>
      <c r="D20" s="434">
        <v>0.75</v>
      </c>
      <c r="E20" s="418">
        <f>D20</f>
        <v>0.75</v>
      </c>
      <c r="F20" s="425">
        <f t="shared" si="6"/>
        <v>0</v>
      </c>
      <c r="G20" s="414">
        <f t="shared" si="7"/>
        <v>0.75</v>
      </c>
      <c r="J20" s="102"/>
      <c r="K20" s="100"/>
      <c r="L20" s="100"/>
      <c r="M20" s="100"/>
      <c r="N20" s="100"/>
      <c r="O20" s="100"/>
      <c r="P20" s="100"/>
    </row>
    <row r="21" spans="1:16" s="103" customFormat="1" ht="23.25" customHeight="1" x14ac:dyDescent="0.2">
      <c r="A21" s="640"/>
      <c r="B21" s="423">
        <f>C20</f>
        <v>15</v>
      </c>
      <c r="C21" s="432">
        <v>17</v>
      </c>
      <c r="D21" s="434">
        <v>0.85</v>
      </c>
      <c r="E21" s="418">
        <f>D21</f>
        <v>0.85</v>
      </c>
      <c r="F21" s="425">
        <f t="shared" si="6"/>
        <v>0</v>
      </c>
      <c r="G21" s="414">
        <f t="shared" si="7"/>
        <v>0.85</v>
      </c>
      <c r="J21" s="102"/>
      <c r="K21" s="100"/>
      <c r="L21" s="100"/>
      <c r="M21" s="100"/>
      <c r="N21" s="100"/>
      <c r="O21" s="100"/>
      <c r="P21" s="100"/>
    </row>
    <row r="22" spans="1:16" s="103" customFormat="1" ht="23.25" customHeight="1" thickBot="1" x14ac:dyDescent="0.25">
      <c r="A22" s="644"/>
      <c r="B22" s="455">
        <f>+C21</f>
        <v>17</v>
      </c>
      <c r="C22" s="454">
        <v>25</v>
      </c>
      <c r="D22" s="451">
        <v>0.9</v>
      </c>
      <c r="E22" s="456">
        <f>D22</f>
        <v>0.9</v>
      </c>
      <c r="F22" s="430">
        <f t="shared" si="6"/>
        <v>0</v>
      </c>
      <c r="G22" s="457">
        <f t="shared" si="7"/>
        <v>0.9</v>
      </c>
      <c r="J22" s="102"/>
      <c r="K22" s="100"/>
      <c r="L22" s="100"/>
      <c r="M22" s="100"/>
      <c r="N22" s="100"/>
      <c r="O22" s="100"/>
      <c r="P22" s="100"/>
    </row>
    <row r="23" spans="1:16" s="103" customFormat="1" ht="23.25" customHeight="1" x14ac:dyDescent="0.2">
      <c r="A23" s="639" t="s">
        <v>354</v>
      </c>
      <c r="B23" s="453">
        <v>10</v>
      </c>
      <c r="C23" s="431"/>
      <c r="D23" s="433">
        <v>0.55000000000000004</v>
      </c>
      <c r="E23" s="416">
        <f>+D23</f>
        <v>0.55000000000000004</v>
      </c>
      <c r="F23" s="422">
        <f t="shared" si="6"/>
        <v>0</v>
      </c>
      <c r="G23" s="413">
        <f t="shared" si="7"/>
        <v>0.55000000000000004</v>
      </c>
      <c r="J23" s="102"/>
      <c r="K23" s="100"/>
      <c r="L23" s="100"/>
      <c r="M23" s="100"/>
      <c r="N23" s="100"/>
      <c r="O23" s="100"/>
      <c r="P23" s="100"/>
    </row>
    <row r="24" spans="1:16" s="103" customFormat="1" ht="23.25" customHeight="1" x14ac:dyDescent="0.2">
      <c r="A24" s="640"/>
      <c r="B24" s="423">
        <f>B23</f>
        <v>10</v>
      </c>
      <c r="C24" s="432">
        <v>11</v>
      </c>
      <c r="D24" s="434">
        <v>0.65</v>
      </c>
      <c r="E24" s="418">
        <f>D24</f>
        <v>0.65</v>
      </c>
      <c r="F24" s="425">
        <f t="shared" si="6"/>
        <v>0</v>
      </c>
      <c r="G24" s="414">
        <f t="shared" si="7"/>
        <v>0.65</v>
      </c>
      <c r="J24" s="102"/>
      <c r="K24" s="100"/>
      <c r="L24" s="100"/>
      <c r="M24" s="100"/>
      <c r="N24" s="100"/>
      <c r="O24" s="100"/>
      <c r="P24" s="100"/>
    </row>
    <row r="25" spans="1:16" s="103" customFormat="1" ht="23.25" customHeight="1" x14ac:dyDescent="0.2">
      <c r="A25" s="640"/>
      <c r="B25" s="423">
        <f>C24</f>
        <v>11</v>
      </c>
      <c r="C25" s="432">
        <v>13</v>
      </c>
      <c r="D25" s="434">
        <v>0.75</v>
      </c>
      <c r="E25" s="418">
        <f>D25</f>
        <v>0.75</v>
      </c>
      <c r="F25" s="425">
        <f t="shared" si="6"/>
        <v>0</v>
      </c>
      <c r="G25" s="414">
        <f t="shared" si="7"/>
        <v>0.75</v>
      </c>
      <c r="J25" s="102"/>
      <c r="K25" s="100"/>
      <c r="L25" s="100"/>
      <c r="M25" s="100"/>
      <c r="N25" s="100"/>
      <c r="O25" s="100"/>
      <c r="P25" s="100"/>
    </row>
    <row r="26" spans="1:16" s="103" customFormat="1" ht="23.25" customHeight="1" x14ac:dyDescent="0.2">
      <c r="A26" s="640"/>
      <c r="B26" s="423">
        <f>C25</f>
        <v>13</v>
      </c>
      <c r="C26" s="432">
        <v>15</v>
      </c>
      <c r="D26" s="434">
        <v>0.85</v>
      </c>
      <c r="E26" s="418">
        <f>D26</f>
        <v>0.85</v>
      </c>
      <c r="F26" s="425">
        <f t="shared" si="6"/>
        <v>0</v>
      </c>
      <c r="G26" s="414">
        <f t="shared" si="7"/>
        <v>0.85</v>
      </c>
      <c r="J26" s="102"/>
      <c r="K26" s="100"/>
      <c r="L26" s="100"/>
      <c r="M26" s="100"/>
      <c r="N26" s="100"/>
      <c r="O26" s="100"/>
      <c r="P26" s="100"/>
    </row>
    <row r="27" spans="1:16" s="103" customFormat="1" ht="23.25" customHeight="1" x14ac:dyDescent="0.2">
      <c r="A27" s="640"/>
      <c r="B27" s="469">
        <f>+C26</f>
        <v>15</v>
      </c>
      <c r="C27" s="470">
        <v>17</v>
      </c>
      <c r="D27" s="471">
        <v>0.95</v>
      </c>
      <c r="E27" s="472">
        <f>D27</f>
        <v>0.95</v>
      </c>
      <c r="F27" s="473">
        <f t="shared" si="6"/>
        <v>0</v>
      </c>
      <c r="G27" s="474">
        <f t="shared" si="7"/>
        <v>0.95</v>
      </c>
      <c r="J27" s="102"/>
      <c r="K27" s="100"/>
      <c r="L27" s="100"/>
      <c r="M27" s="100"/>
      <c r="N27" s="100"/>
      <c r="O27" s="100"/>
      <c r="P27" s="100"/>
    </row>
    <row r="28" spans="1:16" s="103" customFormat="1" ht="23.25" customHeight="1" thickBot="1" x14ac:dyDescent="0.25">
      <c r="A28" s="644"/>
      <c r="B28" s="455">
        <f>+C27</f>
        <v>17</v>
      </c>
      <c r="C28" s="454">
        <v>25</v>
      </c>
      <c r="D28" s="444">
        <v>1</v>
      </c>
      <c r="E28" s="445">
        <f>D28</f>
        <v>1</v>
      </c>
      <c r="F28" s="430">
        <f t="shared" si="6"/>
        <v>0</v>
      </c>
      <c r="G28" s="446">
        <f t="shared" si="7"/>
        <v>1</v>
      </c>
      <c r="J28" s="102"/>
      <c r="K28" s="100"/>
      <c r="L28" s="100"/>
      <c r="M28" s="100"/>
      <c r="N28" s="100"/>
      <c r="O28" s="100"/>
      <c r="P28" s="100"/>
    </row>
    <row r="29" spans="1:16" s="103" customFormat="1" ht="23.25" customHeight="1" x14ac:dyDescent="0.2">
      <c r="A29" s="639" t="s">
        <v>355</v>
      </c>
      <c r="B29" s="453">
        <v>12</v>
      </c>
      <c r="C29" s="431"/>
      <c r="D29" s="433">
        <v>0.45</v>
      </c>
      <c r="E29" s="416">
        <f>+D29</f>
        <v>0.45</v>
      </c>
      <c r="F29" s="422">
        <f t="shared" ref="F29:F38" si="8">D29-E29</f>
        <v>0</v>
      </c>
      <c r="G29" s="413">
        <f t="shared" ref="G29:G38" si="9">+D29</f>
        <v>0.45</v>
      </c>
      <c r="J29" s="102"/>
      <c r="K29" s="100"/>
      <c r="L29" s="100"/>
      <c r="M29" s="100"/>
      <c r="N29" s="100"/>
      <c r="O29" s="100"/>
      <c r="P29" s="100"/>
    </row>
    <row r="30" spans="1:16" s="103" customFormat="1" ht="23.25" customHeight="1" x14ac:dyDescent="0.2">
      <c r="A30" s="640"/>
      <c r="B30" s="423">
        <f>B29</f>
        <v>12</v>
      </c>
      <c r="C30" s="432">
        <v>14</v>
      </c>
      <c r="D30" s="434">
        <v>0.55000000000000004</v>
      </c>
      <c r="E30" s="418">
        <f>D30</f>
        <v>0.55000000000000004</v>
      </c>
      <c r="F30" s="425">
        <f t="shared" si="8"/>
        <v>0</v>
      </c>
      <c r="G30" s="414">
        <f t="shared" si="9"/>
        <v>0.55000000000000004</v>
      </c>
      <c r="J30" s="102"/>
      <c r="K30" s="100"/>
      <c r="L30" s="100"/>
      <c r="M30" s="100"/>
      <c r="N30" s="100"/>
      <c r="O30" s="100"/>
      <c r="P30" s="100"/>
    </row>
    <row r="31" spans="1:16" s="103" customFormat="1" ht="23.25" customHeight="1" x14ac:dyDescent="0.2">
      <c r="A31" s="640"/>
      <c r="B31" s="423">
        <f>C30</f>
        <v>14</v>
      </c>
      <c r="C31" s="432">
        <v>16</v>
      </c>
      <c r="D31" s="434">
        <v>0.65</v>
      </c>
      <c r="E31" s="418">
        <f>D31</f>
        <v>0.65</v>
      </c>
      <c r="F31" s="425">
        <f t="shared" si="8"/>
        <v>0</v>
      </c>
      <c r="G31" s="414">
        <f t="shared" si="9"/>
        <v>0.65</v>
      </c>
      <c r="J31" s="102"/>
      <c r="K31" s="100"/>
      <c r="L31" s="100"/>
      <c r="M31" s="100"/>
      <c r="N31" s="100"/>
      <c r="O31" s="100"/>
      <c r="P31" s="100"/>
    </row>
    <row r="32" spans="1:16" s="103" customFormat="1" ht="23.25" customHeight="1" thickBot="1" x14ac:dyDescent="0.25">
      <c r="A32" s="644"/>
      <c r="B32" s="455">
        <f>C31</f>
        <v>16</v>
      </c>
      <c r="C32" s="454">
        <v>25</v>
      </c>
      <c r="D32" s="451">
        <v>0.7</v>
      </c>
      <c r="E32" s="456">
        <f>D32</f>
        <v>0.7</v>
      </c>
      <c r="F32" s="430">
        <f t="shared" si="8"/>
        <v>0</v>
      </c>
      <c r="G32" s="457">
        <f t="shared" si="9"/>
        <v>0.7</v>
      </c>
      <c r="J32" s="102"/>
      <c r="K32" s="100"/>
      <c r="L32" s="100"/>
      <c r="M32" s="100"/>
      <c r="N32" s="100"/>
      <c r="O32" s="100"/>
      <c r="P32" s="100"/>
    </row>
    <row r="33" spans="1:16" s="103" customFormat="1" ht="23.25" customHeight="1" x14ac:dyDescent="0.2">
      <c r="A33" s="639" t="s">
        <v>356</v>
      </c>
      <c r="B33" s="453">
        <v>8</v>
      </c>
      <c r="C33" s="431"/>
      <c r="D33" s="433">
        <v>0.35</v>
      </c>
      <c r="E33" s="416">
        <f>+D33</f>
        <v>0.35</v>
      </c>
      <c r="F33" s="422">
        <f t="shared" si="8"/>
        <v>0</v>
      </c>
      <c r="G33" s="413">
        <f t="shared" si="9"/>
        <v>0.35</v>
      </c>
      <c r="J33" s="102"/>
      <c r="K33" s="100"/>
      <c r="L33" s="100"/>
      <c r="M33" s="100"/>
      <c r="N33" s="100"/>
      <c r="O33" s="100"/>
      <c r="P33" s="100"/>
    </row>
    <row r="34" spans="1:16" s="103" customFormat="1" ht="23.25" customHeight="1" x14ac:dyDescent="0.2">
      <c r="A34" s="640"/>
      <c r="B34" s="423">
        <f>B33</f>
        <v>8</v>
      </c>
      <c r="C34" s="432">
        <v>10</v>
      </c>
      <c r="D34" s="434">
        <v>0.45</v>
      </c>
      <c r="E34" s="418">
        <f>D34</f>
        <v>0.45</v>
      </c>
      <c r="F34" s="425">
        <f t="shared" si="8"/>
        <v>0</v>
      </c>
      <c r="G34" s="414">
        <f t="shared" si="9"/>
        <v>0.45</v>
      </c>
      <c r="J34" s="102"/>
      <c r="K34" s="100"/>
      <c r="L34" s="100"/>
      <c r="M34" s="100"/>
      <c r="N34" s="100"/>
      <c r="O34" s="100"/>
      <c r="P34" s="100"/>
    </row>
    <row r="35" spans="1:16" s="103" customFormat="1" ht="23.25" customHeight="1" x14ac:dyDescent="0.2">
      <c r="A35" s="640"/>
      <c r="B35" s="423">
        <f>C34</f>
        <v>10</v>
      </c>
      <c r="C35" s="432">
        <v>12</v>
      </c>
      <c r="D35" s="434">
        <v>0.55000000000000004</v>
      </c>
      <c r="E35" s="418">
        <f>D35</f>
        <v>0.55000000000000004</v>
      </c>
      <c r="F35" s="425">
        <f t="shared" si="8"/>
        <v>0</v>
      </c>
      <c r="G35" s="414">
        <f t="shared" si="9"/>
        <v>0.55000000000000004</v>
      </c>
      <c r="J35" s="102"/>
      <c r="K35" s="100"/>
      <c r="L35" s="100"/>
      <c r="M35" s="100"/>
      <c r="N35" s="100"/>
      <c r="O35" s="100"/>
      <c r="P35" s="100"/>
    </row>
    <row r="36" spans="1:16" s="103" customFormat="1" ht="23.25" customHeight="1" x14ac:dyDescent="0.2">
      <c r="A36" s="640"/>
      <c r="B36" s="423">
        <f>C35</f>
        <v>12</v>
      </c>
      <c r="C36" s="432">
        <v>14</v>
      </c>
      <c r="D36" s="434">
        <v>0.65</v>
      </c>
      <c r="E36" s="418">
        <f>D36</f>
        <v>0.65</v>
      </c>
      <c r="F36" s="425">
        <f t="shared" si="8"/>
        <v>0</v>
      </c>
      <c r="G36" s="414">
        <f t="shared" si="9"/>
        <v>0.65</v>
      </c>
      <c r="J36" s="102"/>
      <c r="K36" s="100"/>
      <c r="L36" s="100"/>
      <c r="M36" s="100"/>
      <c r="N36" s="100"/>
      <c r="O36" s="100"/>
      <c r="P36" s="100"/>
    </row>
    <row r="37" spans="1:16" s="103" customFormat="1" ht="23.25" customHeight="1" x14ac:dyDescent="0.2">
      <c r="A37" s="640"/>
      <c r="B37" s="423">
        <f>C36</f>
        <v>14</v>
      </c>
      <c r="C37" s="432">
        <v>16</v>
      </c>
      <c r="D37" s="434">
        <v>0.75</v>
      </c>
      <c r="E37" s="418">
        <f>D37</f>
        <v>0.75</v>
      </c>
      <c r="F37" s="425">
        <f t="shared" si="8"/>
        <v>0</v>
      </c>
      <c r="G37" s="414">
        <f t="shared" si="9"/>
        <v>0.75</v>
      </c>
      <c r="J37" s="102"/>
      <c r="K37" s="100"/>
      <c r="L37" s="100"/>
      <c r="M37" s="100"/>
      <c r="N37" s="100"/>
      <c r="O37" s="100"/>
      <c r="P37" s="100"/>
    </row>
    <row r="38" spans="1:16" s="103" customFormat="1" ht="23.25" customHeight="1" thickBot="1" x14ac:dyDescent="0.25">
      <c r="A38" s="644"/>
      <c r="B38" s="475">
        <f>C37</f>
        <v>16</v>
      </c>
      <c r="C38" s="454">
        <v>25</v>
      </c>
      <c r="D38" s="451">
        <v>0.8</v>
      </c>
      <c r="E38" s="456">
        <f>D38</f>
        <v>0.8</v>
      </c>
      <c r="F38" s="430">
        <f t="shared" si="8"/>
        <v>0</v>
      </c>
      <c r="G38" s="457">
        <f t="shared" si="9"/>
        <v>0.8</v>
      </c>
      <c r="J38" s="102"/>
      <c r="K38" s="100"/>
      <c r="L38" s="100"/>
      <c r="M38" s="100"/>
      <c r="N38" s="100"/>
      <c r="O38" s="100"/>
      <c r="P38" s="100"/>
    </row>
    <row r="39" spans="1:16" s="103" customFormat="1" ht="23.25" customHeight="1" x14ac:dyDescent="0.2">
      <c r="A39" s="639" t="s">
        <v>357</v>
      </c>
      <c r="B39" s="453">
        <v>6</v>
      </c>
      <c r="C39" s="431"/>
      <c r="D39" s="433">
        <v>0.3</v>
      </c>
      <c r="E39" s="416">
        <f>+D39</f>
        <v>0.3</v>
      </c>
      <c r="F39" s="422">
        <f t="shared" ref="F39:F44" si="10">D39-E39</f>
        <v>0</v>
      </c>
      <c r="G39" s="413">
        <f t="shared" ref="G39:G44" si="11">+D39</f>
        <v>0.3</v>
      </c>
      <c r="J39" s="102"/>
      <c r="K39" s="100"/>
      <c r="L39" s="100"/>
      <c r="M39" s="100"/>
      <c r="N39" s="100"/>
      <c r="O39" s="100"/>
      <c r="P39" s="100"/>
    </row>
    <row r="40" spans="1:16" s="103" customFormat="1" ht="23.25" customHeight="1" x14ac:dyDescent="0.2">
      <c r="A40" s="640"/>
      <c r="B40" s="423">
        <f>B39</f>
        <v>6</v>
      </c>
      <c r="C40" s="432">
        <v>9</v>
      </c>
      <c r="D40" s="434">
        <v>0.35</v>
      </c>
      <c r="E40" s="418">
        <f>D40</f>
        <v>0.35</v>
      </c>
      <c r="F40" s="425">
        <f t="shared" si="10"/>
        <v>0</v>
      </c>
      <c r="G40" s="414">
        <f t="shared" si="11"/>
        <v>0.35</v>
      </c>
      <c r="J40" s="102"/>
      <c r="K40" s="100"/>
      <c r="L40" s="100"/>
      <c r="M40" s="100"/>
      <c r="N40" s="100"/>
      <c r="O40" s="100"/>
      <c r="P40" s="100"/>
    </row>
    <row r="41" spans="1:16" s="103" customFormat="1" ht="23.25" customHeight="1" x14ac:dyDescent="0.2">
      <c r="A41" s="640"/>
      <c r="B41" s="423">
        <f>C40</f>
        <v>9</v>
      </c>
      <c r="C41" s="432">
        <v>11</v>
      </c>
      <c r="D41" s="434">
        <v>0.45</v>
      </c>
      <c r="E41" s="418">
        <f>D41</f>
        <v>0.45</v>
      </c>
      <c r="F41" s="425">
        <f t="shared" si="10"/>
        <v>0</v>
      </c>
      <c r="G41" s="414">
        <f t="shared" si="11"/>
        <v>0.45</v>
      </c>
      <c r="J41" s="102"/>
      <c r="K41" s="100"/>
      <c r="L41" s="100"/>
      <c r="M41" s="100"/>
      <c r="N41" s="100"/>
      <c r="O41" s="100"/>
      <c r="P41" s="100"/>
    </row>
    <row r="42" spans="1:16" s="103" customFormat="1" ht="23.25" customHeight="1" x14ac:dyDescent="0.2">
      <c r="A42" s="640"/>
      <c r="B42" s="423">
        <f>C41</f>
        <v>11</v>
      </c>
      <c r="C42" s="432">
        <v>13</v>
      </c>
      <c r="D42" s="434">
        <v>0.55000000000000004</v>
      </c>
      <c r="E42" s="418">
        <f>D42</f>
        <v>0.55000000000000004</v>
      </c>
      <c r="F42" s="425">
        <f t="shared" si="10"/>
        <v>0</v>
      </c>
      <c r="G42" s="414">
        <f t="shared" si="11"/>
        <v>0.55000000000000004</v>
      </c>
      <c r="J42" s="102"/>
      <c r="K42" s="100"/>
      <c r="L42" s="100"/>
      <c r="M42" s="100"/>
      <c r="N42" s="100"/>
      <c r="O42" s="100"/>
      <c r="P42" s="100"/>
    </row>
    <row r="43" spans="1:16" s="103" customFormat="1" ht="23.25" customHeight="1" x14ac:dyDescent="0.2">
      <c r="A43" s="640"/>
      <c r="B43" s="423">
        <f>C42</f>
        <v>13</v>
      </c>
      <c r="C43" s="432">
        <v>15</v>
      </c>
      <c r="D43" s="434">
        <v>0.65</v>
      </c>
      <c r="E43" s="418">
        <f>D43</f>
        <v>0.65</v>
      </c>
      <c r="F43" s="425">
        <f t="shared" si="10"/>
        <v>0</v>
      </c>
      <c r="G43" s="414">
        <f t="shared" si="11"/>
        <v>0.65</v>
      </c>
      <c r="J43" s="102"/>
      <c r="K43" s="100"/>
      <c r="L43" s="100"/>
      <c r="M43" s="100"/>
      <c r="N43" s="100"/>
      <c r="O43" s="100"/>
      <c r="P43" s="100"/>
    </row>
    <row r="44" spans="1:16" s="103" customFormat="1" ht="23.25" customHeight="1" thickBot="1" x14ac:dyDescent="0.25">
      <c r="A44" s="644"/>
      <c r="B44" s="475">
        <f>C43</f>
        <v>15</v>
      </c>
      <c r="C44" s="454">
        <v>25</v>
      </c>
      <c r="D44" s="451">
        <v>0.7</v>
      </c>
      <c r="E44" s="456">
        <f>D44</f>
        <v>0.7</v>
      </c>
      <c r="F44" s="430">
        <f t="shared" si="10"/>
        <v>0</v>
      </c>
      <c r="G44" s="457">
        <f t="shared" si="11"/>
        <v>0.7</v>
      </c>
      <c r="J44" s="102"/>
      <c r="K44" s="100"/>
      <c r="L44" s="100"/>
      <c r="M44" s="100"/>
      <c r="N44" s="100"/>
      <c r="O44" s="100"/>
      <c r="P44" s="100"/>
    </row>
  </sheetData>
  <mergeCells count="13">
    <mergeCell ref="A33:A38"/>
    <mergeCell ref="A29:A32"/>
    <mergeCell ref="A23:A28"/>
    <mergeCell ref="A18:A22"/>
    <mergeCell ref="A12:A17"/>
    <mergeCell ref="A6:A11"/>
    <mergeCell ref="A39:A44"/>
    <mergeCell ref="A1:G2"/>
    <mergeCell ref="A4:A5"/>
    <mergeCell ref="B4:C5"/>
    <mergeCell ref="D4:D5"/>
    <mergeCell ref="E4:F4"/>
    <mergeCell ref="G4:G5"/>
  </mergeCells>
  <phoneticPr fontId="36"/>
  <pageMargins left="0.70866141732283472" right="0.70866141732283472" top="0.74803149606299213" bottom="0" header="0.31496062992125984" footer="0.31496062992125984"/>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view="pageBreakPreview" topLeftCell="A21" zoomScale="85" zoomScaleNormal="85" zoomScaleSheetLayoutView="85" workbookViewId="0">
      <selection activeCell="N38" sqref="N38"/>
    </sheetView>
  </sheetViews>
  <sheetFormatPr defaultColWidth="9.09765625" defaultRowHeight="12" x14ac:dyDescent="0.2"/>
  <cols>
    <col min="1" max="1" width="14.296875" style="99" customWidth="1"/>
    <col min="2" max="2" width="14.296875" style="100" customWidth="1"/>
    <col min="3" max="4" width="14.296875" style="99" customWidth="1"/>
    <col min="5" max="5" width="17.09765625" style="101" customWidth="1"/>
    <col min="6" max="7" width="17.09765625" style="102" customWidth="1"/>
    <col min="8" max="8" width="10.09765625" style="103" customWidth="1"/>
    <col min="9" max="9" width="11.69921875" style="103" customWidth="1"/>
    <col min="10" max="10" width="11.69921875" style="102" customWidth="1"/>
    <col min="11" max="11" width="2.69921875" style="100" customWidth="1"/>
    <col min="12" max="12" width="2.69921875" style="100" bestFit="1" customWidth="1"/>
    <col min="13" max="13" width="5.69921875" style="100" customWidth="1"/>
    <col min="14" max="14" width="5.69921875" style="100" bestFit="1" customWidth="1"/>
    <col min="15" max="15" width="2.69921875" style="100" bestFit="1" customWidth="1"/>
    <col min="16" max="16" width="5.69921875" style="100" customWidth="1"/>
    <col min="17" max="16384" width="9.09765625" style="100"/>
  </cols>
  <sheetData>
    <row r="1" spans="1:16" ht="18.75" customHeight="1" x14ac:dyDescent="0.2">
      <c r="A1" s="636" t="s">
        <v>256</v>
      </c>
      <c r="B1" s="636"/>
      <c r="C1" s="636"/>
      <c r="D1" s="636"/>
      <c r="E1" s="636"/>
      <c r="F1" s="636"/>
      <c r="G1" s="636"/>
      <c r="H1" s="105"/>
      <c r="I1" s="354"/>
      <c r="J1" s="354"/>
      <c r="K1" s="106"/>
    </row>
    <row r="2" spans="1:16" ht="13.5" customHeight="1" x14ac:dyDescent="0.2">
      <c r="A2" s="636"/>
      <c r="B2" s="636"/>
      <c r="C2" s="636"/>
      <c r="D2" s="636"/>
      <c r="E2" s="636"/>
      <c r="F2" s="636"/>
      <c r="G2" s="636"/>
      <c r="H2" s="105"/>
      <c r="I2" s="354"/>
      <c r="J2" s="354"/>
      <c r="K2" s="106"/>
    </row>
    <row r="3" spans="1:16" ht="15" customHeight="1" thickBot="1" x14ac:dyDescent="0.25">
      <c r="A3" s="105"/>
      <c r="B3" s="105"/>
      <c r="C3" s="105"/>
      <c r="D3" s="105"/>
      <c r="E3" s="105"/>
      <c r="F3" s="105"/>
      <c r="G3" s="355" t="s">
        <v>265</v>
      </c>
      <c r="H3" s="105"/>
      <c r="I3" s="354"/>
      <c r="J3" s="354"/>
      <c r="K3" s="106"/>
    </row>
    <row r="4" spans="1:16" ht="18.75" customHeight="1" x14ac:dyDescent="0.2">
      <c r="A4" s="624" t="s">
        <v>230</v>
      </c>
      <c r="B4" s="626" t="s">
        <v>281</v>
      </c>
      <c r="C4" s="648"/>
      <c r="D4" s="630" t="s">
        <v>102</v>
      </c>
      <c r="E4" s="632" t="s">
        <v>274</v>
      </c>
      <c r="F4" s="633"/>
      <c r="G4" s="634" t="s">
        <v>44</v>
      </c>
      <c r="H4" s="356"/>
      <c r="I4" s="356"/>
      <c r="J4" s="356"/>
      <c r="K4" s="106"/>
    </row>
    <row r="5" spans="1:16" ht="18.75" customHeight="1" thickBot="1" x14ac:dyDescent="0.25">
      <c r="A5" s="625"/>
      <c r="B5" s="628"/>
      <c r="C5" s="649"/>
      <c r="D5" s="631"/>
      <c r="E5" s="357" t="s">
        <v>317</v>
      </c>
      <c r="F5" s="358" t="s">
        <v>234</v>
      </c>
      <c r="G5" s="635"/>
      <c r="H5" s="237"/>
      <c r="I5" s="324"/>
      <c r="J5" s="325"/>
      <c r="K5" s="106"/>
    </row>
    <row r="6" spans="1:16" s="103" customFormat="1" ht="23.25" customHeight="1" x14ac:dyDescent="0.2">
      <c r="A6" s="639" t="s">
        <v>358</v>
      </c>
      <c r="B6" s="453">
        <v>8</v>
      </c>
      <c r="C6" s="431"/>
      <c r="D6" s="433">
        <v>0.3</v>
      </c>
      <c r="E6" s="416">
        <f t="shared" ref="E6:E11" si="0">D6</f>
        <v>0.3</v>
      </c>
      <c r="F6" s="422">
        <f t="shared" ref="F6:F18" si="1">D6-E6</f>
        <v>0</v>
      </c>
      <c r="G6" s="413">
        <f t="shared" ref="G6:G18" si="2">+D6</f>
        <v>0.3</v>
      </c>
      <c r="J6" s="102"/>
      <c r="K6" s="100"/>
      <c r="L6" s="100"/>
      <c r="M6" s="100"/>
      <c r="N6" s="100"/>
      <c r="O6" s="100"/>
      <c r="P6" s="100"/>
    </row>
    <row r="7" spans="1:16" s="103" customFormat="1" ht="23.25" customHeight="1" x14ac:dyDescent="0.2">
      <c r="A7" s="640"/>
      <c r="B7" s="423">
        <f>B6</f>
        <v>8</v>
      </c>
      <c r="C7" s="432">
        <v>10</v>
      </c>
      <c r="D7" s="434">
        <v>0.35</v>
      </c>
      <c r="E7" s="418">
        <f t="shared" si="0"/>
        <v>0.35</v>
      </c>
      <c r="F7" s="425">
        <f t="shared" si="1"/>
        <v>0</v>
      </c>
      <c r="G7" s="414">
        <f t="shared" si="2"/>
        <v>0.35</v>
      </c>
      <c r="J7" s="102"/>
      <c r="K7" s="100"/>
      <c r="L7" s="100"/>
      <c r="M7" s="100"/>
      <c r="N7" s="100"/>
      <c r="O7" s="100"/>
      <c r="P7" s="100"/>
    </row>
    <row r="8" spans="1:16" s="103" customFormat="1" ht="23.25" customHeight="1" x14ac:dyDescent="0.2">
      <c r="A8" s="640"/>
      <c r="B8" s="423">
        <f>C7</f>
        <v>10</v>
      </c>
      <c r="C8" s="432">
        <v>12</v>
      </c>
      <c r="D8" s="434">
        <v>0.45</v>
      </c>
      <c r="E8" s="418">
        <f t="shared" si="0"/>
        <v>0.45</v>
      </c>
      <c r="F8" s="425">
        <f t="shared" si="1"/>
        <v>0</v>
      </c>
      <c r="G8" s="414">
        <f t="shared" si="2"/>
        <v>0.45</v>
      </c>
      <c r="J8" s="102"/>
      <c r="K8" s="100"/>
      <c r="L8" s="100"/>
      <c r="M8" s="100"/>
      <c r="N8" s="100"/>
      <c r="O8" s="100"/>
      <c r="P8" s="100"/>
    </row>
    <row r="9" spans="1:16" s="103" customFormat="1" ht="23.25" customHeight="1" x14ac:dyDescent="0.2">
      <c r="A9" s="640"/>
      <c r="B9" s="423">
        <f>C8</f>
        <v>12</v>
      </c>
      <c r="C9" s="432">
        <v>15</v>
      </c>
      <c r="D9" s="434">
        <v>0.55000000000000004</v>
      </c>
      <c r="E9" s="418">
        <f t="shared" si="0"/>
        <v>0.55000000000000004</v>
      </c>
      <c r="F9" s="425">
        <f t="shared" si="1"/>
        <v>0</v>
      </c>
      <c r="G9" s="414">
        <f t="shared" si="2"/>
        <v>0.55000000000000004</v>
      </c>
      <c r="J9" s="102"/>
      <c r="K9" s="100"/>
      <c r="L9" s="100"/>
      <c r="M9" s="100"/>
      <c r="N9" s="100"/>
      <c r="O9" s="100"/>
      <c r="P9" s="100"/>
    </row>
    <row r="10" spans="1:16" s="103" customFormat="1" ht="23.25" customHeight="1" x14ac:dyDescent="0.2">
      <c r="A10" s="640"/>
      <c r="B10" s="423">
        <f>C9</f>
        <v>15</v>
      </c>
      <c r="C10" s="432">
        <v>17</v>
      </c>
      <c r="D10" s="452">
        <v>0.65</v>
      </c>
      <c r="E10" s="464">
        <f t="shared" si="0"/>
        <v>0.65</v>
      </c>
      <c r="F10" s="466">
        <f t="shared" si="1"/>
        <v>0</v>
      </c>
      <c r="G10" s="465">
        <f t="shared" si="2"/>
        <v>0.65</v>
      </c>
      <c r="J10" s="102"/>
      <c r="K10" s="100"/>
      <c r="L10" s="100"/>
      <c r="M10" s="100"/>
      <c r="N10" s="100"/>
      <c r="O10" s="100"/>
      <c r="P10" s="100"/>
    </row>
    <row r="11" spans="1:16" s="103" customFormat="1" ht="23.25" customHeight="1" thickBot="1" x14ac:dyDescent="0.25">
      <c r="A11" s="644"/>
      <c r="B11" s="455">
        <f>C10</f>
        <v>17</v>
      </c>
      <c r="C11" s="454">
        <v>25</v>
      </c>
      <c r="D11" s="451">
        <v>0.7</v>
      </c>
      <c r="E11" s="456">
        <f t="shared" si="0"/>
        <v>0.7</v>
      </c>
      <c r="F11" s="430">
        <f t="shared" si="1"/>
        <v>0</v>
      </c>
      <c r="G11" s="457">
        <f t="shared" si="2"/>
        <v>0.7</v>
      </c>
      <c r="J11" s="102"/>
      <c r="K11" s="100"/>
      <c r="L11" s="100"/>
      <c r="M11" s="100"/>
      <c r="N11" s="100"/>
      <c r="O11" s="100"/>
      <c r="P11" s="100"/>
    </row>
    <row r="12" spans="1:16" s="103" customFormat="1" ht="23.25" customHeight="1" x14ac:dyDescent="0.2">
      <c r="A12" s="639" t="s">
        <v>359</v>
      </c>
      <c r="B12" s="453">
        <v>6</v>
      </c>
      <c r="C12" s="431"/>
      <c r="D12" s="433">
        <v>0.3</v>
      </c>
      <c r="E12" s="416">
        <f>+D12</f>
        <v>0.3</v>
      </c>
      <c r="F12" s="422">
        <f t="shared" si="1"/>
        <v>0</v>
      </c>
      <c r="G12" s="413">
        <f t="shared" si="2"/>
        <v>0.3</v>
      </c>
      <c r="J12" s="102"/>
      <c r="K12" s="100"/>
      <c r="L12" s="100"/>
      <c r="M12" s="100"/>
      <c r="N12" s="100"/>
      <c r="O12" s="100"/>
      <c r="P12" s="100"/>
    </row>
    <row r="13" spans="1:16" s="103" customFormat="1" ht="23.25" customHeight="1" x14ac:dyDescent="0.2">
      <c r="A13" s="640"/>
      <c r="B13" s="423">
        <f>B12</f>
        <v>6</v>
      </c>
      <c r="C13" s="432">
        <v>9</v>
      </c>
      <c r="D13" s="434">
        <v>0.35</v>
      </c>
      <c r="E13" s="418">
        <f t="shared" ref="E13:E25" si="3">D13</f>
        <v>0.35</v>
      </c>
      <c r="F13" s="425">
        <f t="shared" si="1"/>
        <v>0</v>
      </c>
      <c r="G13" s="414">
        <f t="shared" si="2"/>
        <v>0.35</v>
      </c>
      <c r="J13" s="102"/>
      <c r="K13" s="100"/>
      <c r="L13" s="100"/>
      <c r="M13" s="100"/>
      <c r="N13" s="100"/>
      <c r="O13" s="100"/>
      <c r="P13" s="100"/>
    </row>
    <row r="14" spans="1:16" s="103" customFormat="1" ht="23.25" customHeight="1" x14ac:dyDescent="0.2">
      <c r="A14" s="640"/>
      <c r="B14" s="423">
        <f>C13</f>
        <v>9</v>
      </c>
      <c r="C14" s="432">
        <v>11</v>
      </c>
      <c r="D14" s="434">
        <v>0.45</v>
      </c>
      <c r="E14" s="418">
        <f t="shared" si="3"/>
        <v>0.45</v>
      </c>
      <c r="F14" s="425">
        <f t="shared" si="1"/>
        <v>0</v>
      </c>
      <c r="G14" s="414">
        <f t="shared" si="2"/>
        <v>0.45</v>
      </c>
      <c r="J14" s="102"/>
      <c r="K14" s="100"/>
      <c r="L14" s="100"/>
      <c r="M14" s="100"/>
      <c r="N14" s="100"/>
      <c r="O14" s="100"/>
      <c r="P14" s="100"/>
    </row>
    <row r="15" spans="1:16" s="103" customFormat="1" ht="23.25" customHeight="1" x14ac:dyDescent="0.2">
      <c r="A15" s="640"/>
      <c r="B15" s="423">
        <f>C14</f>
        <v>11</v>
      </c>
      <c r="C15" s="432">
        <v>13</v>
      </c>
      <c r="D15" s="434">
        <v>0.55000000000000004</v>
      </c>
      <c r="E15" s="418">
        <f t="shared" si="3"/>
        <v>0.55000000000000004</v>
      </c>
      <c r="F15" s="425">
        <f t="shared" si="1"/>
        <v>0</v>
      </c>
      <c r="G15" s="414">
        <f t="shared" si="2"/>
        <v>0.55000000000000004</v>
      </c>
      <c r="J15" s="102"/>
      <c r="K15" s="100"/>
      <c r="L15" s="100"/>
      <c r="M15" s="100"/>
      <c r="N15" s="100"/>
      <c r="O15" s="100"/>
      <c r="P15" s="100"/>
    </row>
    <row r="16" spans="1:16" s="103" customFormat="1" ht="23.25" customHeight="1" x14ac:dyDescent="0.2">
      <c r="A16" s="640"/>
      <c r="B16" s="423">
        <f>C15</f>
        <v>13</v>
      </c>
      <c r="C16" s="432">
        <v>15</v>
      </c>
      <c r="D16" s="434">
        <v>0.65</v>
      </c>
      <c r="E16" s="418">
        <f t="shared" si="3"/>
        <v>0.65</v>
      </c>
      <c r="F16" s="425">
        <f t="shared" si="1"/>
        <v>0</v>
      </c>
      <c r="G16" s="414">
        <f t="shared" si="2"/>
        <v>0.65</v>
      </c>
      <c r="J16" s="102"/>
      <c r="K16" s="100"/>
      <c r="L16" s="100"/>
      <c r="M16" s="100"/>
      <c r="N16" s="100"/>
      <c r="O16" s="100"/>
      <c r="P16" s="100"/>
    </row>
    <row r="17" spans="1:16" s="103" customFormat="1" ht="23.25" customHeight="1" x14ac:dyDescent="0.2">
      <c r="A17" s="640"/>
      <c r="B17" s="467">
        <f>C16</f>
        <v>15</v>
      </c>
      <c r="C17" s="476">
        <v>17</v>
      </c>
      <c r="D17" s="434">
        <v>0.75</v>
      </c>
      <c r="E17" s="418">
        <f t="shared" si="3"/>
        <v>0.75</v>
      </c>
      <c r="F17" s="466">
        <f>D17-E17</f>
        <v>0</v>
      </c>
      <c r="G17" s="414">
        <f>+D17</f>
        <v>0.75</v>
      </c>
      <c r="J17" s="102"/>
      <c r="K17" s="100"/>
      <c r="L17" s="100"/>
      <c r="M17" s="100"/>
      <c r="N17" s="100"/>
      <c r="O17" s="100"/>
      <c r="P17" s="100"/>
    </row>
    <row r="18" spans="1:16" s="103" customFormat="1" ht="23.25" customHeight="1" thickBot="1" x14ac:dyDescent="0.25">
      <c r="A18" s="644"/>
      <c r="B18" s="475">
        <f>C17</f>
        <v>17</v>
      </c>
      <c r="C18" s="477">
        <v>25</v>
      </c>
      <c r="D18" s="451">
        <v>0.8</v>
      </c>
      <c r="E18" s="456">
        <f t="shared" si="3"/>
        <v>0.8</v>
      </c>
      <c r="F18" s="478">
        <f t="shared" si="1"/>
        <v>0</v>
      </c>
      <c r="G18" s="457">
        <f t="shared" si="2"/>
        <v>0.8</v>
      </c>
      <c r="J18" s="102"/>
      <c r="K18" s="100"/>
      <c r="L18" s="100"/>
      <c r="M18" s="100"/>
      <c r="N18" s="100"/>
      <c r="O18" s="100"/>
      <c r="P18" s="100"/>
    </row>
    <row r="19" spans="1:16" s="103" customFormat="1" ht="23.25" customHeight="1" x14ac:dyDescent="0.2">
      <c r="A19" s="639" t="s">
        <v>360</v>
      </c>
      <c r="B19" s="453">
        <v>8</v>
      </c>
      <c r="C19" s="431"/>
      <c r="D19" s="433">
        <v>0.45</v>
      </c>
      <c r="E19" s="416">
        <f>+D19</f>
        <v>0.45</v>
      </c>
      <c r="F19" s="422">
        <f t="shared" ref="F19:F32" si="4">D19-E19</f>
        <v>0</v>
      </c>
      <c r="G19" s="413">
        <f t="shared" ref="G19:G32" si="5">+D19</f>
        <v>0.45</v>
      </c>
      <c r="J19" s="102"/>
      <c r="K19" s="100"/>
      <c r="L19" s="100"/>
      <c r="M19" s="100"/>
      <c r="N19" s="100"/>
      <c r="O19" s="100"/>
      <c r="P19" s="100"/>
    </row>
    <row r="20" spans="1:16" s="103" customFormat="1" ht="23.25" customHeight="1" x14ac:dyDescent="0.2">
      <c r="A20" s="640"/>
      <c r="B20" s="423">
        <f>B19</f>
        <v>8</v>
      </c>
      <c r="C20" s="432">
        <v>10</v>
      </c>
      <c r="D20" s="434">
        <v>0.55000000000000004</v>
      </c>
      <c r="E20" s="418">
        <f t="shared" si="3"/>
        <v>0.55000000000000004</v>
      </c>
      <c r="F20" s="425">
        <f t="shared" si="4"/>
        <v>0</v>
      </c>
      <c r="G20" s="414">
        <f t="shared" si="5"/>
        <v>0.55000000000000004</v>
      </c>
      <c r="J20" s="102"/>
      <c r="K20" s="100"/>
      <c r="L20" s="100"/>
      <c r="M20" s="100"/>
      <c r="N20" s="100"/>
      <c r="O20" s="100"/>
      <c r="P20" s="100"/>
    </row>
    <row r="21" spans="1:16" s="103" customFormat="1" ht="23.25" customHeight="1" x14ac:dyDescent="0.2">
      <c r="A21" s="640"/>
      <c r="B21" s="423">
        <f>C20</f>
        <v>10</v>
      </c>
      <c r="C21" s="432">
        <v>11</v>
      </c>
      <c r="D21" s="434">
        <v>0.65</v>
      </c>
      <c r="E21" s="418">
        <f t="shared" si="3"/>
        <v>0.65</v>
      </c>
      <c r="F21" s="425">
        <f t="shared" si="4"/>
        <v>0</v>
      </c>
      <c r="G21" s="414">
        <f t="shared" si="5"/>
        <v>0.65</v>
      </c>
      <c r="J21" s="102"/>
      <c r="K21" s="100"/>
      <c r="L21" s="100"/>
      <c r="M21" s="100"/>
      <c r="N21" s="100"/>
      <c r="O21" s="100"/>
      <c r="P21" s="100"/>
    </row>
    <row r="22" spans="1:16" s="103" customFormat="1" ht="23.25" customHeight="1" x14ac:dyDescent="0.2">
      <c r="A22" s="640"/>
      <c r="B22" s="423">
        <f>C21</f>
        <v>11</v>
      </c>
      <c r="C22" s="432">
        <v>13</v>
      </c>
      <c r="D22" s="434">
        <v>0.75</v>
      </c>
      <c r="E22" s="418">
        <f t="shared" si="3"/>
        <v>0.75</v>
      </c>
      <c r="F22" s="425">
        <f t="shared" si="4"/>
        <v>0</v>
      </c>
      <c r="G22" s="414">
        <f t="shared" si="5"/>
        <v>0.75</v>
      </c>
      <c r="J22" s="102"/>
      <c r="K22" s="100"/>
      <c r="L22" s="100"/>
      <c r="M22" s="100"/>
      <c r="N22" s="100"/>
      <c r="O22" s="100"/>
      <c r="P22" s="100"/>
    </row>
    <row r="23" spans="1:16" s="103" customFormat="1" ht="23.25" customHeight="1" x14ac:dyDescent="0.2">
      <c r="A23" s="640"/>
      <c r="B23" s="423">
        <f>C22</f>
        <v>13</v>
      </c>
      <c r="C23" s="432">
        <v>15</v>
      </c>
      <c r="D23" s="434">
        <v>0.85</v>
      </c>
      <c r="E23" s="418">
        <f t="shared" si="3"/>
        <v>0.85</v>
      </c>
      <c r="F23" s="425">
        <f t="shared" si="4"/>
        <v>0</v>
      </c>
      <c r="G23" s="414">
        <f t="shared" si="5"/>
        <v>0.85</v>
      </c>
      <c r="J23" s="102"/>
      <c r="K23" s="100"/>
      <c r="L23" s="100"/>
      <c r="M23" s="100"/>
      <c r="N23" s="100"/>
      <c r="O23" s="100"/>
      <c r="P23" s="100"/>
    </row>
    <row r="24" spans="1:16" s="103" customFormat="1" ht="23.25" customHeight="1" x14ac:dyDescent="0.2">
      <c r="A24" s="640"/>
      <c r="B24" s="467">
        <f>C23</f>
        <v>15</v>
      </c>
      <c r="C24" s="476">
        <v>17</v>
      </c>
      <c r="D24" s="434">
        <v>0.95</v>
      </c>
      <c r="E24" s="418">
        <f t="shared" si="3"/>
        <v>0.95</v>
      </c>
      <c r="F24" s="466">
        <f t="shared" si="4"/>
        <v>0</v>
      </c>
      <c r="G24" s="414">
        <f t="shared" si="5"/>
        <v>0.95</v>
      </c>
      <c r="J24" s="102"/>
      <c r="K24" s="100"/>
      <c r="L24" s="100"/>
      <c r="M24" s="100"/>
      <c r="N24" s="100"/>
      <c r="O24" s="100"/>
      <c r="P24" s="100"/>
    </row>
    <row r="25" spans="1:16" s="103" customFormat="1" ht="23.25" customHeight="1" thickBot="1" x14ac:dyDescent="0.25">
      <c r="A25" s="644"/>
      <c r="B25" s="475">
        <f>C24</f>
        <v>17</v>
      </c>
      <c r="C25" s="477">
        <v>25</v>
      </c>
      <c r="D25" s="451">
        <v>1</v>
      </c>
      <c r="E25" s="456">
        <f t="shared" si="3"/>
        <v>1</v>
      </c>
      <c r="F25" s="478">
        <f t="shared" si="4"/>
        <v>0</v>
      </c>
      <c r="G25" s="457">
        <f t="shared" si="5"/>
        <v>1</v>
      </c>
      <c r="J25" s="102"/>
      <c r="K25" s="100"/>
      <c r="L25" s="100"/>
      <c r="M25" s="100"/>
      <c r="N25" s="100"/>
      <c r="O25" s="100"/>
      <c r="P25" s="100"/>
    </row>
    <row r="26" spans="1:16" s="103" customFormat="1" ht="23.25" customHeight="1" x14ac:dyDescent="0.2">
      <c r="A26" s="639" t="s">
        <v>361</v>
      </c>
      <c r="B26" s="453">
        <v>9</v>
      </c>
      <c r="C26" s="431"/>
      <c r="D26" s="433">
        <v>0.55000000000000004</v>
      </c>
      <c r="E26" s="416">
        <f>+D26</f>
        <v>0.55000000000000004</v>
      </c>
      <c r="F26" s="422">
        <f t="shared" si="4"/>
        <v>0</v>
      </c>
      <c r="G26" s="413">
        <f t="shared" si="5"/>
        <v>0.55000000000000004</v>
      </c>
      <c r="J26" s="102"/>
      <c r="K26" s="100"/>
      <c r="L26" s="100"/>
      <c r="M26" s="100"/>
      <c r="N26" s="100"/>
      <c r="O26" s="100"/>
      <c r="P26" s="100"/>
    </row>
    <row r="27" spans="1:16" s="103" customFormat="1" ht="23.25" customHeight="1" x14ac:dyDescent="0.2">
      <c r="A27" s="640"/>
      <c r="B27" s="423">
        <f>B26</f>
        <v>9</v>
      </c>
      <c r="C27" s="432">
        <v>10</v>
      </c>
      <c r="D27" s="434">
        <v>0.65</v>
      </c>
      <c r="E27" s="418">
        <f t="shared" ref="E27:E32" si="6">D27</f>
        <v>0.65</v>
      </c>
      <c r="F27" s="425">
        <f t="shared" si="4"/>
        <v>0</v>
      </c>
      <c r="G27" s="414">
        <f t="shared" si="5"/>
        <v>0.65</v>
      </c>
      <c r="J27" s="102"/>
      <c r="K27" s="100"/>
      <c r="L27" s="100"/>
      <c r="M27" s="100"/>
      <c r="N27" s="100"/>
      <c r="O27" s="100"/>
      <c r="P27" s="100"/>
    </row>
    <row r="28" spans="1:16" s="103" customFormat="1" ht="23.25" customHeight="1" x14ac:dyDescent="0.2">
      <c r="A28" s="640"/>
      <c r="B28" s="423">
        <f>C27</f>
        <v>10</v>
      </c>
      <c r="C28" s="432">
        <v>12</v>
      </c>
      <c r="D28" s="434">
        <v>0.75</v>
      </c>
      <c r="E28" s="418">
        <f t="shared" si="6"/>
        <v>0.75</v>
      </c>
      <c r="F28" s="425">
        <f t="shared" si="4"/>
        <v>0</v>
      </c>
      <c r="G28" s="414">
        <f t="shared" si="5"/>
        <v>0.75</v>
      </c>
      <c r="J28" s="102"/>
      <c r="K28" s="100"/>
      <c r="L28" s="100"/>
      <c r="M28" s="100"/>
      <c r="N28" s="100"/>
      <c r="O28" s="100"/>
      <c r="P28" s="100"/>
    </row>
    <row r="29" spans="1:16" s="103" customFormat="1" ht="23.25" customHeight="1" x14ac:dyDescent="0.2">
      <c r="A29" s="640"/>
      <c r="B29" s="423">
        <f>C28</f>
        <v>12</v>
      </c>
      <c r="C29" s="432">
        <v>14</v>
      </c>
      <c r="D29" s="434">
        <v>0.85</v>
      </c>
      <c r="E29" s="418">
        <f t="shared" si="6"/>
        <v>0.85</v>
      </c>
      <c r="F29" s="425">
        <f t="shared" si="4"/>
        <v>0</v>
      </c>
      <c r="G29" s="414">
        <f t="shared" si="5"/>
        <v>0.85</v>
      </c>
      <c r="J29" s="102"/>
      <c r="K29" s="100"/>
      <c r="L29" s="100"/>
      <c r="M29" s="100"/>
      <c r="N29" s="100"/>
      <c r="O29" s="100"/>
      <c r="P29" s="100"/>
    </row>
    <row r="30" spans="1:16" s="103" customFormat="1" ht="23.25" customHeight="1" x14ac:dyDescent="0.2">
      <c r="A30" s="640"/>
      <c r="B30" s="423">
        <f>C29</f>
        <v>14</v>
      </c>
      <c r="C30" s="432">
        <v>16</v>
      </c>
      <c r="D30" s="434">
        <v>0.95</v>
      </c>
      <c r="E30" s="418">
        <f t="shared" si="6"/>
        <v>0.95</v>
      </c>
      <c r="F30" s="425">
        <f t="shared" si="4"/>
        <v>0</v>
      </c>
      <c r="G30" s="414">
        <f t="shared" si="5"/>
        <v>0.95</v>
      </c>
      <c r="J30" s="102"/>
      <c r="K30" s="100"/>
      <c r="L30" s="100"/>
      <c r="M30" s="100"/>
      <c r="N30" s="100"/>
      <c r="O30" s="100"/>
      <c r="P30" s="100"/>
    </row>
    <row r="31" spans="1:16" s="103" customFormat="1" ht="23.25" customHeight="1" x14ac:dyDescent="0.2">
      <c r="A31" s="640"/>
      <c r="B31" s="467">
        <f>C30</f>
        <v>16</v>
      </c>
      <c r="C31" s="476">
        <v>18</v>
      </c>
      <c r="D31" s="434">
        <v>1.05</v>
      </c>
      <c r="E31" s="418">
        <f t="shared" si="6"/>
        <v>1.05</v>
      </c>
      <c r="F31" s="466">
        <f t="shared" si="4"/>
        <v>0</v>
      </c>
      <c r="G31" s="414">
        <f t="shared" si="5"/>
        <v>1.05</v>
      </c>
      <c r="J31" s="102"/>
      <c r="K31" s="100"/>
      <c r="L31" s="100"/>
      <c r="M31" s="100"/>
      <c r="N31" s="100"/>
      <c r="O31" s="100"/>
      <c r="P31" s="100"/>
    </row>
    <row r="32" spans="1:16" s="103" customFormat="1" ht="23.25" customHeight="1" thickBot="1" x14ac:dyDescent="0.25">
      <c r="A32" s="644"/>
      <c r="B32" s="475">
        <f>C31</f>
        <v>18</v>
      </c>
      <c r="C32" s="477">
        <v>25</v>
      </c>
      <c r="D32" s="451">
        <v>1.1000000000000001</v>
      </c>
      <c r="E32" s="456">
        <f t="shared" si="6"/>
        <v>1.1000000000000001</v>
      </c>
      <c r="F32" s="478">
        <f t="shared" si="4"/>
        <v>0</v>
      </c>
      <c r="G32" s="457">
        <f t="shared" si="5"/>
        <v>1.1000000000000001</v>
      </c>
      <c r="J32" s="102"/>
      <c r="K32" s="100"/>
      <c r="L32" s="100"/>
      <c r="M32" s="100"/>
      <c r="N32" s="100"/>
      <c r="O32" s="100"/>
      <c r="P32" s="100"/>
    </row>
    <row r="33" spans="1:16" s="103" customFormat="1" ht="23.25" customHeight="1" x14ac:dyDescent="0.2">
      <c r="A33" s="639" t="s">
        <v>362</v>
      </c>
      <c r="B33" s="453">
        <v>9</v>
      </c>
      <c r="C33" s="431"/>
      <c r="D33" s="433">
        <v>0.65</v>
      </c>
      <c r="E33" s="416">
        <f>+D33</f>
        <v>0.65</v>
      </c>
      <c r="F33" s="422">
        <f t="shared" ref="F33:F39" si="7">D33-E33</f>
        <v>0</v>
      </c>
      <c r="G33" s="413">
        <f t="shared" ref="G33:G39" si="8">+D33</f>
        <v>0.65</v>
      </c>
      <c r="J33" s="102"/>
      <c r="K33" s="100"/>
      <c r="L33" s="100"/>
      <c r="M33" s="100"/>
      <c r="N33" s="100"/>
      <c r="O33" s="100"/>
      <c r="P33" s="100"/>
    </row>
    <row r="34" spans="1:16" s="103" customFormat="1" ht="23.25" customHeight="1" x14ac:dyDescent="0.2">
      <c r="A34" s="640"/>
      <c r="B34" s="423">
        <f>B33</f>
        <v>9</v>
      </c>
      <c r="C34" s="432">
        <v>10</v>
      </c>
      <c r="D34" s="434">
        <v>0.75</v>
      </c>
      <c r="E34" s="418">
        <f t="shared" ref="E34:E39" si="9">D34</f>
        <v>0.75</v>
      </c>
      <c r="F34" s="425">
        <f t="shared" si="7"/>
        <v>0</v>
      </c>
      <c r="G34" s="414">
        <f t="shared" si="8"/>
        <v>0.75</v>
      </c>
      <c r="J34" s="102"/>
      <c r="K34" s="100"/>
      <c r="L34" s="100"/>
      <c r="M34" s="100"/>
      <c r="N34" s="100"/>
      <c r="O34" s="100"/>
      <c r="P34" s="100"/>
    </row>
    <row r="35" spans="1:16" s="103" customFormat="1" ht="23.25" customHeight="1" x14ac:dyDescent="0.2">
      <c r="A35" s="640"/>
      <c r="B35" s="423">
        <f>C34</f>
        <v>10</v>
      </c>
      <c r="C35" s="432">
        <v>12</v>
      </c>
      <c r="D35" s="434">
        <v>0.85</v>
      </c>
      <c r="E35" s="418">
        <f t="shared" si="9"/>
        <v>0.85</v>
      </c>
      <c r="F35" s="425">
        <f t="shared" si="7"/>
        <v>0</v>
      </c>
      <c r="G35" s="414">
        <f t="shared" si="8"/>
        <v>0.85</v>
      </c>
      <c r="J35" s="102"/>
      <c r="K35" s="100"/>
      <c r="L35" s="100"/>
      <c r="M35" s="100"/>
      <c r="N35" s="100"/>
      <c r="O35" s="100"/>
      <c r="P35" s="100"/>
    </row>
    <row r="36" spans="1:16" s="103" customFormat="1" ht="23.25" customHeight="1" x14ac:dyDescent="0.2">
      <c r="A36" s="640"/>
      <c r="B36" s="423">
        <f>C35</f>
        <v>12</v>
      </c>
      <c r="C36" s="432">
        <v>14</v>
      </c>
      <c r="D36" s="434">
        <v>0.95</v>
      </c>
      <c r="E36" s="418">
        <f t="shared" si="9"/>
        <v>0.95</v>
      </c>
      <c r="F36" s="425">
        <f t="shared" si="7"/>
        <v>0</v>
      </c>
      <c r="G36" s="414">
        <f t="shared" si="8"/>
        <v>0.95</v>
      </c>
      <c r="J36" s="102"/>
      <c r="K36" s="100"/>
      <c r="L36" s="100"/>
      <c r="M36" s="100"/>
      <c r="N36" s="100"/>
      <c r="O36" s="100"/>
      <c r="P36" s="100"/>
    </row>
    <row r="37" spans="1:16" s="103" customFormat="1" ht="23.25" customHeight="1" x14ac:dyDescent="0.2">
      <c r="A37" s="640"/>
      <c r="B37" s="423">
        <f>C36</f>
        <v>14</v>
      </c>
      <c r="C37" s="432">
        <v>15</v>
      </c>
      <c r="D37" s="434">
        <v>1.05</v>
      </c>
      <c r="E37" s="418">
        <f t="shared" si="9"/>
        <v>1.05</v>
      </c>
      <c r="F37" s="425">
        <f t="shared" si="7"/>
        <v>0</v>
      </c>
      <c r="G37" s="414">
        <f t="shared" si="8"/>
        <v>1.05</v>
      </c>
      <c r="J37" s="102"/>
      <c r="K37" s="100"/>
      <c r="L37" s="100"/>
      <c r="M37" s="100"/>
      <c r="N37" s="100"/>
      <c r="O37" s="100"/>
      <c r="P37" s="100"/>
    </row>
    <row r="38" spans="1:16" s="103" customFormat="1" ht="23.25" customHeight="1" x14ac:dyDescent="0.2">
      <c r="A38" s="640"/>
      <c r="B38" s="467">
        <f>C37</f>
        <v>15</v>
      </c>
      <c r="C38" s="476">
        <v>17</v>
      </c>
      <c r="D38" s="434">
        <v>1.1499999999999999</v>
      </c>
      <c r="E38" s="418">
        <f t="shared" si="9"/>
        <v>1.1499999999999999</v>
      </c>
      <c r="F38" s="466">
        <f t="shared" si="7"/>
        <v>0</v>
      </c>
      <c r="G38" s="414">
        <f t="shared" si="8"/>
        <v>1.1499999999999999</v>
      </c>
      <c r="J38" s="102"/>
      <c r="K38" s="100"/>
      <c r="L38" s="100"/>
      <c r="M38" s="100"/>
      <c r="N38" s="100"/>
      <c r="O38" s="100"/>
      <c r="P38" s="100"/>
    </row>
    <row r="39" spans="1:16" s="103" customFormat="1" ht="23.25" customHeight="1" thickBot="1" x14ac:dyDescent="0.25">
      <c r="A39" s="644"/>
      <c r="B39" s="475">
        <f>C38</f>
        <v>17</v>
      </c>
      <c r="C39" s="477">
        <v>25</v>
      </c>
      <c r="D39" s="451">
        <v>1.2</v>
      </c>
      <c r="E39" s="456">
        <f t="shared" si="9"/>
        <v>1.2</v>
      </c>
      <c r="F39" s="478">
        <f t="shared" si="7"/>
        <v>0</v>
      </c>
      <c r="G39" s="457">
        <f t="shared" si="8"/>
        <v>1.2</v>
      </c>
      <c r="J39" s="102"/>
      <c r="K39" s="100"/>
      <c r="L39" s="100"/>
      <c r="M39" s="100"/>
      <c r="N39" s="100"/>
      <c r="O39" s="100"/>
      <c r="P39" s="100"/>
    </row>
  </sheetData>
  <mergeCells count="11">
    <mergeCell ref="A1:G2"/>
    <mergeCell ref="A4:A5"/>
    <mergeCell ref="B4:C5"/>
    <mergeCell ref="D4:D5"/>
    <mergeCell ref="E4:F4"/>
    <mergeCell ref="G4:G5"/>
    <mergeCell ref="A33:A39"/>
    <mergeCell ref="A26:A32"/>
    <mergeCell ref="A19:A25"/>
    <mergeCell ref="A12:A18"/>
    <mergeCell ref="A6:A11"/>
  </mergeCells>
  <phoneticPr fontId="36"/>
  <pageMargins left="0.70866141732283472" right="0.70866141732283472" top="0.74803149606299213" bottom="0" header="0.31496062992125984" footer="0.31496062992125984"/>
  <pageSetup paperSize="9" scale="81"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2"/>
  <sheetViews>
    <sheetView view="pageBreakPreview" topLeftCell="A22" zoomScale="85" zoomScaleNormal="85" zoomScaleSheetLayoutView="85" workbookViewId="0">
      <selection activeCell="I29" sqref="I29"/>
    </sheetView>
  </sheetViews>
  <sheetFormatPr defaultColWidth="9.09765625" defaultRowHeight="12" x14ac:dyDescent="0.2"/>
  <cols>
    <col min="1" max="1" width="14.296875" style="99" customWidth="1"/>
    <col min="2" max="2" width="14.296875" style="100" customWidth="1"/>
    <col min="3" max="4" width="14.296875" style="99" customWidth="1"/>
    <col min="5" max="5" width="17.09765625" style="101" customWidth="1"/>
    <col min="6" max="7" width="17.09765625" style="102" customWidth="1"/>
    <col min="8" max="8" width="10.09765625" style="103" customWidth="1"/>
    <col min="9" max="9" width="11.69921875" style="103" customWidth="1"/>
    <col min="10" max="10" width="11.69921875" style="102" customWidth="1"/>
    <col min="11" max="11" width="2.69921875" style="100" customWidth="1"/>
    <col min="12" max="12" width="2.69921875" style="100" bestFit="1" customWidth="1"/>
    <col min="13" max="13" width="5.69921875" style="100" customWidth="1"/>
    <col min="14" max="14" width="5.69921875" style="100" bestFit="1" customWidth="1"/>
    <col min="15" max="15" width="2.69921875" style="100" bestFit="1" customWidth="1"/>
    <col min="16" max="16" width="5.69921875" style="100" customWidth="1"/>
    <col min="17" max="16384" width="9.09765625" style="100"/>
  </cols>
  <sheetData>
    <row r="1" spans="1:16" ht="18.75" customHeight="1" x14ac:dyDescent="0.2">
      <c r="A1" s="636" t="s">
        <v>256</v>
      </c>
      <c r="B1" s="636"/>
      <c r="C1" s="636"/>
      <c r="D1" s="636"/>
      <c r="E1" s="636"/>
      <c r="F1" s="636"/>
      <c r="G1" s="636"/>
      <c r="H1" s="105"/>
      <c r="I1" s="354"/>
      <c r="J1" s="354"/>
      <c r="K1" s="106"/>
    </row>
    <row r="2" spans="1:16" ht="13.5" customHeight="1" x14ac:dyDescent="0.2">
      <c r="A2" s="636"/>
      <c r="B2" s="636"/>
      <c r="C2" s="636"/>
      <c r="D2" s="636"/>
      <c r="E2" s="636"/>
      <c r="F2" s="636"/>
      <c r="G2" s="636"/>
      <c r="H2" s="105"/>
      <c r="I2" s="354"/>
      <c r="J2" s="354"/>
      <c r="K2" s="106"/>
    </row>
    <row r="3" spans="1:16" ht="15" customHeight="1" thickBot="1" x14ac:dyDescent="0.25">
      <c r="A3" s="105"/>
      <c r="B3" s="105"/>
      <c r="C3" s="105"/>
      <c r="D3" s="105"/>
      <c r="E3" s="105"/>
      <c r="F3" s="105"/>
      <c r="G3" s="355" t="s">
        <v>265</v>
      </c>
      <c r="H3" s="105"/>
      <c r="I3" s="354"/>
      <c r="J3" s="354"/>
      <c r="K3" s="106"/>
    </row>
    <row r="4" spans="1:16" ht="18.75" customHeight="1" x14ac:dyDescent="0.2">
      <c r="A4" s="624" t="s">
        <v>230</v>
      </c>
      <c r="B4" s="626" t="s">
        <v>281</v>
      </c>
      <c r="C4" s="648"/>
      <c r="D4" s="630" t="s">
        <v>102</v>
      </c>
      <c r="E4" s="632" t="s">
        <v>274</v>
      </c>
      <c r="F4" s="633"/>
      <c r="G4" s="634" t="s">
        <v>44</v>
      </c>
      <c r="H4" s="356"/>
      <c r="I4" s="356"/>
      <c r="J4" s="356"/>
      <c r="K4" s="106"/>
    </row>
    <row r="5" spans="1:16" ht="18.75" customHeight="1" thickBot="1" x14ac:dyDescent="0.25">
      <c r="A5" s="625"/>
      <c r="B5" s="628"/>
      <c r="C5" s="649"/>
      <c r="D5" s="631"/>
      <c r="E5" s="357" t="s">
        <v>317</v>
      </c>
      <c r="F5" s="358" t="s">
        <v>234</v>
      </c>
      <c r="G5" s="635"/>
      <c r="H5" s="237"/>
      <c r="I5" s="324"/>
      <c r="J5" s="325"/>
      <c r="K5" s="106"/>
    </row>
    <row r="6" spans="1:16" s="103" customFormat="1" ht="23.25" customHeight="1" x14ac:dyDescent="0.2">
      <c r="A6" s="639" t="s">
        <v>363</v>
      </c>
      <c r="B6" s="453">
        <v>10</v>
      </c>
      <c r="C6" s="431"/>
      <c r="D6" s="433">
        <v>0.7</v>
      </c>
      <c r="E6" s="416">
        <f t="shared" ref="E6:E11" si="0">D6</f>
        <v>0.7</v>
      </c>
      <c r="F6" s="422">
        <f t="shared" ref="F6:F11" si="1">D6-E6</f>
        <v>0</v>
      </c>
      <c r="G6" s="413">
        <f t="shared" ref="G6:G11" si="2">+D6</f>
        <v>0.7</v>
      </c>
      <c r="J6" s="102"/>
      <c r="K6" s="100"/>
      <c r="L6" s="100"/>
      <c r="M6" s="100"/>
      <c r="N6" s="100"/>
      <c r="O6" s="100"/>
      <c r="P6" s="100"/>
    </row>
    <row r="7" spans="1:16" s="103" customFormat="1" ht="23.25" customHeight="1" x14ac:dyDescent="0.2">
      <c r="A7" s="640"/>
      <c r="B7" s="423">
        <f>B6</f>
        <v>10</v>
      </c>
      <c r="C7" s="432">
        <v>11</v>
      </c>
      <c r="D7" s="434">
        <v>0.75</v>
      </c>
      <c r="E7" s="418">
        <f t="shared" si="0"/>
        <v>0.75</v>
      </c>
      <c r="F7" s="425">
        <f t="shared" si="1"/>
        <v>0</v>
      </c>
      <c r="G7" s="414">
        <f t="shared" si="2"/>
        <v>0.75</v>
      </c>
      <c r="J7" s="102"/>
      <c r="K7" s="100"/>
      <c r="L7" s="100"/>
      <c r="M7" s="100"/>
      <c r="N7" s="100"/>
      <c r="O7" s="100"/>
      <c r="P7" s="100"/>
    </row>
    <row r="8" spans="1:16" s="103" customFormat="1" ht="23.25" customHeight="1" x14ac:dyDescent="0.2">
      <c r="A8" s="640"/>
      <c r="B8" s="423">
        <f>C7</f>
        <v>11</v>
      </c>
      <c r="C8" s="432">
        <v>13</v>
      </c>
      <c r="D8" s="434">
        <v>0.85</v>
      </c>
      <c r="E8" s="418">
        <f t="shared" si="0"/>
        <v>0.85</v>
      </c>
      <c r="F8" s="425">
        <f t="shared" si="1"/>
        <v>0</v>
      </c>
      <c r="G8" s="414">
        <f t="shared" si="2"/>
        <v>0.85</v>
      </c>
      <c r="J8" s="102"/>
      <c r="K8" s="100"/>
      <c r="L8" s="100"/>
      <c r="M8" s="100"/>
      <c r="N8" s="100"/>
      <c r="O8" s="100"/>
      <c r="P8" s="100"/>
    </row>
    <row r="9" spans="1:16" s="103" customFormat="1" ht="23.25" customHeight="1" x14ac:dyDescent="0.2">
      <c r="A9" s="640"/>
      <c r="B9" s="423">
        <f>C8</f>
        <v>13</v>
      </c>
      <c r="C9" s="432">
        <v>15</v>
      </c>
      <c r="D9" s="434">
        <v>0.95</v>
      </c>
      <c r="E9" s="418">
        <f t="shared" si="0"/>
        <v>0.95</v>
      </c>
      <c r="F9" s="425">
        <f t="shared" si="1"/>
        <v>0</v>
      </c>
      <c r="G9" s="414">
        <f t="shared" si="2"/>
        <v>0.95</v>
      </c>
      <c r="J9" s="102"/>
      <c r="K9" s="100"/>
      <c r="L9" s="100"/>
      <c r="M9" s="100"/>
      <c r="N9" s="100"/>
      <c r="O9" s="100"/>
      <c r="P9" s="100"/>
    </row>
    <row r="10" spans="1:16" s="103" customFormat="1" ht="23.25" customHeight="1" x14ac:dyDescent="0.2">
      <c r="A10" s="640"/>
      <c r="B10" s="423">
        <f>C9</f>
        <v>15</v>
      </c>
      <c r="C10" s="432">
        <v>17</v>
      </c>
      <c r="D10" s="452">
        <v>1.05</v>
      </c>
      <c r="E10" s="464">
        <f t="shared" si="0"/>
        <v>1.05</v>
      </c>
      <c r="F10" s="466">
        <f t="shared" si="1"/>
        <v>0</v>
      </c>
      <c r="G10" s="465">
        <f t="shared" si="2"/>
        <v>1.05</v>
      </c>
      <c r="J10" s="102"/>
      <c r="K10" s="100"/>
      <c r="L10" s="100"/>
      <c r="M10" s="100"/>
      <c r="N10" s="100"/>
      <c r="O10" s="100"/>
      <c r="P10" s="100"/>
    </row>
    <row r="11" spans="1:16" s="103" customFormat="1" ht="23.25" customHeight="1" thickBot="1" x14ac:dyDescent="0.25">
      <c r="A11" s="644"/>
      <c r="B11" s="455">
        <f>C10</f>
        <v>17</v>
      </c>
      <c r="C11" s="454">
        <v>25</v>
      </c>
      <c r="D11" s="451">
        <v>1.1000000000000001</v>
      </c>
      <c r="E11" s="456">
        <f t="shared" si="0"/>
        <v>1.1000000000000001</v>
      </c>
      <c r="F11" s="430">
        <f t="shared" si="1"/>
        <v>0</v>
      </c>
      <c r="G11" s="457">
        <f t="shared" si="2"/>
        <v>1.1000000000000001</v>
      </c>
      <c r="J11" s="102"/>
      <c r="K11" s="100"/>
      <c r="L11" s="100"/>
      <c r="M11" s="100"/>
      <c r="N11" s="100"/>
      <c r="O11" s="100"/>
      <c r="P11" s="100"/>
    </row>
    <row r="12" spans="1:16" s="103" customFormat="1" ht="23.25" customHeight="1" x14ac:dyDescent="0.2">
      <c r="A12" s="639" t="s">
        <v>364</v>
      </c>
      <c r="B12" s="453">
        <v>10</v>
      </c>
      <c r="C12" s="431"/>
      <c r="D12" s="433">
        <v>0.6</v>
      </c>
      <c r="E12" s="416">
        <f t="shared" ref="E12:E17" si="3">D12</f>
        <v>0.6</v>
      </c>
      <c r="F12" s="422">
        <f t="shared" ref="F12:F17" si="4">D12-E12</f>
        <v>0</v>
      </c>
      <c r="G12" s="413">
        <f t="shared" ref="G12:G17" si="5">+D12</f>
        <v>0.6</v>
      </c>
      <c r="J12" s="102"/>
      <c r="K12" s="100"/>
      <c r="L12" s="100"/>
      <c r="M12" s="100"/>
      <c r="N12" s="100"/>
      <c r="O12" s="100"/>
      <c r="P12" s="100"/>
    </row>
    <row r="13" spans="1:16" s="103" customFormat="1" ht="23.25" customHeight="1" x14ac:dyDescent="0.2">
      <c r="A13" s="640"/>
      <c r="B13" s="423">
        <f>B12</f>
        <v>10</v>
      </c>
      <c r="C13" s="432">
        <v>12</v>
      </c>
      <c r="D13" s="434">
        <v>0.65</v>
      </c>
      <c r="E13" s="418">
        <f t="shared" si="3"/>
        <v>0.65</v>
      </c>
      <c r="F13" s="425">
        <f t="shared" si="4"/>
        <v>0</v>
      </c>
      <c r="G13" s="414">
        <f t="shared" si="5"/>
        <v>0.65</v>
      </c>
      <c r="J13" s="102"/>
      <c r="K13" s="100"/>
      <c r="L13" s="100"/>
      <c r="M13" s="100"/>
      <c r="N13" s="100"/>
      <c r="O13" s="100"/>
      <c r="P13" s="100"/>
    </row>
    <row r="14" spans="1:16" s="103" customFormat="1" ht="23.25" customHeight="1" x14ac:dyDescent="0.2">
      <c r="A14" s="640"/>
      <c r="B14" s="423">
        <f>C13</f>
        <v>12</v>
      </c>
      <c r="C14" s="432">
        <v>13</v>
      </c>
      <c r="D14" s="434">
        <v>0.75</v>
      </c>
      <c r="E14" s="418">
        <f t="shared" si="3"/>
        <v>0.75</v>
      </c>
      <c r="F14" s="425">
        <f t="shared" si="4"/>
        <v>0</v>
      </c>
      <c r="G14" s="414">
        <f t="shared" si="5"/>
        <v>0.75</v>
      </c>
      <c r="J14" s="102"/>
      <c r="K14" s="100"/>
      <c r="L14" s="100"/>
      <c r="M14" s="100"/>
      <c r="N14" s="100"/>
      <c r="O14" s="100"/>
      <c r="P14" s="100"/>
    </row>
    <row r="15" spans="1:16" s="103" customFormat="1" ht="23.25" customHeight="1" x14ac:dyDescent="0.2">
      <c r="A15" s="640"/>
      <c r="B15" s="423">
        <f>C14</f>
        <v>13</v>
      </c>
      <c r="C15" s="432">
        <v>15</v>
      </c>
      <c r="D15" s="434">
        <v>0.85</v>
      </c>
      <c r="E15" s="418">
        <f t="shared" si="3"/>
        <v>0.85</v>
      </c>
      <c r="F15" s="425">
        <f t="shared" si="4"/>
        <v>0</v>
      </c>
      <c r="G15" s="414">
        <f t="shared" si="5"/>
        <v>0.85</v>
      </c>
      <c r="J15" s="102"/>
      <c r="K15" s="100"/>
      <c r="L15" s="100"/>
      <c r="M15" s="100"/>
      <c r="N15" s="100"/>
      <c r="O15" s="100"/>
      <c r="P15" s="100"/>
    </row>
    <row r="16" spans="1:16" s="103" customFormat="1" ht="23.25" customHeight="1" x14ac:dyDescent="0.2">
      <c r="A16" s="640"/>
      <c r="B16" s="423">
        <f>C15</f>
        <v>15</v>
      </c>
      <c r="C16" s="432">
        <v>17</v>
      </c>
      <c r="D16" s="452">
        <v>0.95</v>
      </c>
      <c r="E16" s="464">
        <f t="shared" si="3"/>
        <v>0.95</v>
      </c>
      <c r="F16" s="466">
        <f t="shared" si="4"/>
        <v>0</v>
      </c>
      <c r="G16" s="465">
        <f t="shared" si="5"/>
        <v>0.95</v>
      </c>
      <c r="J16" s="102"/>
      <c r="K16" s="100"/>
      <c r="L16" s="100"/>
      <c r="M16" s="100"/>
      <c r="N16" s="100"/>
      <c r="O16" s="100"/>
      <c r="P16" s="100"/>
    </row>
    <row r="17" spans="1:16" s="103" customFormat="1" ht="23.25" customHeight="1" thickBot="1" x14ac:dyDescent="0.25">
      <c r="A17" s="644"/>
      <c r="B17" s="455">
        <f>C16</f>
        <v>17</v>
      </c>
      <c r="C17" s="454">
        <v>25</v>
      </c>
      <c r="D17" s="451">
        <v>1</v>
      </c>
      <c r="E17" s="456">
        <f t="shared" si="3"/>
        <v>1</v>
      </c>
      <c r="F17" s="430">
        <f t="shared" si="4"/>
        <v>0</v>
      </c>
      <c r="G17" s="457">
        <f t="shared" si="5"/>
        <v>1</v>
      </c>
      <c r="J17" s="102"/>
      <c r="K17" s="100"/>
      <c r="L17" s="100"/>
      <c r="M17" s="100"/>
      <c r="N17" s="100"/>
      <c r="O17" s="100"/>
      <c r="P17" s="100"/>
    </row>
    <row r="18" spans="1:16" s="103" customFormat="1" ht="23.25" customHeight="1" x14ac:dyDescent="0.2">
      <c r="A18" s="639" t="s">
        <v>365</v>
      </c>
      <c r="B18" s="453">
        <v>7</v>
      </c>
      <c r="C18" s="431"/>
      <c r="D18" s="433">
        <v>0.5</v>
      </c>
      <c r="E18" s="416">
        <f t="shared" ref="E18:E25" si="6">D18</f>
        <v>0.5</v>
      </c>
      <c r="F18" s="422">
        <f t="shared" ref="F18:F25" si="7">D18-E18</f>
        <v>0</v>
      </c>
      <c r="G18" s="413">
        <f t="shared" ref="G18:G32" si="8">+D18</f>
        <v>0.5</v>
      </c>
      <c r="J18" s="102"/>
      <c r="K18" s="100"/>
      <c r="L18" s="100"/>
      <c r="M18" s="100"/>
      <c r="N18" s="100"/>
      <c r="O18" s="100"/>
      <c r="P18" s="100"/>
    </row>
    <row r="19" spans="1:16" s="103" customFormat="1" ht="23.25" customHeight="1" x14ac:dyDescent="0.2">
      <c r="A19" s="640"/>
      <c r="B19" s="423">
        <f>B18</f>
        <v>7</v>
      </c>
      <c r="C19" s="432">
        <v>9</v>
      </c>
      <c r="D19" s="434">
        <v>0.55000000000000004</v>
      </c>
      <c r="E19" s="418">
        <f>D19</f>
        <v>0.55000000000000004</v>
      </c>
      <c r="F19" s="425">
        <f>D19-E19</f>
        <v>0</v>
      </c>
      <c r="G19" s="414">
        <f t="shared" si="8"/>
        <v>0.55000000000000004</v>
      </c>
      <c r="J19" s="102"/>
      <c r="K19" s="100"/>
      <c r="L19" s="100"/>
      <c r="M19" s="100"/>
      <c r="N19" s="100"/>
      <c r="O19" s="100"/>
      <c r="P19" s="100"/>
    </row>
    <row r="20" spans="1:16" s="103" customFormat="1" ht="23.25" customHeight="1" x14ac:dyDescent="0.2">
      <c r="A20" s="640"/>
      <c r="B20" s="423">
        <f t="shared" ref="B20:B25" si="9">C19</f>
        <v>9</v>
      </c>
      <c r="C20" s="432">
        <v>10</v>
      </c>
      <c r="D20" s="434">
        <v>0.65</v>
      </c>
      <c r="E20" s="418">
        <f>D20</f>
        <v>0.65</v>
      </c>
      <c r="F20" s="425">
        <f>D20-E20</f>
        <v>0</v>
      </c>
      <c r="G20" s="414">
        <f t="shared" si="8"/>
        <v>0.65</v>
      </c>
      <c r="J20" s="102"/>
      <c r="K20" s="100"/>
      <c r="L20" s="100"/>
      <c r="M20" s="100"/>
      <c r="N20" s="100"/>
      <c r="O20" s="100"/>
      <c r="P20" s="100"/>
    </row>
    <row r="21" spans="1:16" s="103" customFormat="1" ht="23.25" customHeight="1" x14ac:dyDescent="0.2">
      <c r="A21" s="640"/>
      <c r="B21" s="423">
        <f t="shared" si="9"/>
        <v>10</v>
      </c>
      <c r="C21" s="432">
        <v>12</v>
      </c>
      <c r="D21" s="434">
        <v>0.75</v>
      </c>
      <c r="E21" s="418">
        <f t="shared" si="6"/>
        <v>0.75</v>
      </c>
      <c r="F21" s="425">
        <f t="shared" si="7"/>
        <v>0</v>
      </c>
      <c r="G21" s="414">
        <f t="shared" si="8"/>
        <v>0.75</v>
      </c>
      <c r="J21" s="102"/>
      <c r="K21" s="100"/>
      <c r="L21" s="100"/>
      <c r="M21" s="100"/>
      <c r="N21" s="100"/>
      <c r="O21" s="100"/>
      <c r="P21" s="100"/>
    </row>
    <row r="22" spans="1:16" s="103" customFormat="1" ht="23.25" customHeight="1" x14ac:dyDescent="0.2">
      <c r="A22" s="640"/>
      <c r="B22" s="423">
        <f t="shared" si="9"/>
        <v>12</v>
      </c>
      <c r="C22" s="432">
        <v>14</v>
      </c>
      <c r="D22" s="434">
        <v>0.85</v>
      </c>
      <c r="E22" s="418">
        <f t="shared" si="6"/>
        <v>0.85</v>
      </c>
      <c r="F22" s="425">
        <f t="shared" si="7"/>
        <v>0</v>
      </c>
      <c r="G22" s="414">
        <f t="shared" si="8"/>
        <v>0.85</v>
      </c>
      <c r="J22" s="102"/>
      <c r="K22" s="100"/>
      <c r="L22" s="100"/>
      <c r="M22" s="100"/>
      <c r="N22" s="100"/>
      <c r="O22" s="100"/>
      <c r="P22" s="100"/>
    </row>
    <row r="23" spans="1:16" s="103" customFormat="1" ht="23.25" customHeight="1" x14ac:dyDescent="0.2">
      <c r="A23" s="640"/>
      <c r="B23" s="423">
        <f t="shared" si="9"/>
        <v>14</v>
      </c>
      <c r="C23" s="432">
        <v>15</v>
      </c>
      <c r="D23" s="434">
        <v>0.95</v>
      </c>
      <c r="E23" s="418">
        <f t="shared" si="6"/>
        <v>0.95</v>
      </c>
      <c r="F23" s="425">
        <f t="shared" si="7"/>
        <v>0</v>
      </c>
      <c r="G23" s="414">
        <f t="shared" si="8"/>
        <v>0.95</v>
      </c>
      <c r="J23" s="102"/>
      <c r="K23" s="100"/>
      <c r="L23" s="100"/>
      <c r="M23" s="100"/>
      <c r="N23" s="100"/>
      <c r="O23" s="100"/>
      <c r="P23" s="100"/>
    </row>
    <row r="24" spans="1:16" s="103" customFormat="1" ht="23.25" customHeight="1" x14ac:dyDescent="0.2">
      <c r="A24" s="640"/>
      <c r="B24" s="423">
        <f t="shared" si="9"/>
        <v>15</v>
      </c>
      <c r="C24" s="432">
        <v>17</v>
      </c>
      <c r="D24" s="452">
        <v>1.05</v>
      </c>
      <c r="E24" s="464">
        <f t="shared" si="6"/>
        <v>1.05</v>
      </c>
      <c r="F24" s="466">
        <f t="shared" si="7"/>
        <v>0</v>
      </c>
      <c r="G24" s="465">
        <f t="shared" si="8"/>
        <v>1.05</v>
      </c>
      <c r="J24" s="102"/>
      <c r="K24" s="100"/>
      <c r="L24" s="100"/>
      <c r="M24" s="100"/>
      <c r="N24" s="100"/>
      <c r="O24" s="100"/>
      <c r="P24" s="100"/>
    </row>
    <row r="25" spans="1:16" s="103" customFormat="1" ht="23.25" customHeight="1" thickBot="1" x14ac:dyDescent="0.25">
      <c r="A25" s="644"/>
      <c r="B25" s="455">
        <f t="shared" si="9"/>
        <v>17</v>
      </c>
      <c r="C25" s="454">
        <v>25</v>
      </c>
      <c r="D25" s="451">
        <v>1.1000000000000001</v>
      </c>
      <c r="E25" s="456">
        <f t="shared" si="6"/>
        <v>1.1000000000000001</v>
      </c>
      <c r="F25" s="430">
        <f t="shared" si="7"/>
        <v>0</v>
      </c>
      <c r="G25" s="457">
        <f t="shared" si="8"/>
        <v>1.1000000000000001</v>
      </c>
      <c r="J25" s="102"/>
      <c r="K25" s="100"/>
      <c r="L25" s="100"/>
      <c r="M25" s="100"/>
      <c r="N25" s="100"/>
      <c r="O25" s="100"/>
      <c r="P25" s="100"/>
    </row>
    <row r="26" spans="1:16" s="103" customFormat="1" ht="23.25" customHeight="1" x14ac:dyDescent="0.2">
      <c r="A26" s="639" t="s">
        <v>366</v>
      </c>
      <c r="B26" s="453">
        <v>8</v>
      </c>
      <c r="C26" s="431"/>
      <c r="D26" s="433">
        <v>0.6</v>
      </c>
      <c r="E26" s="416">
        <f t="shared" ref="E26:E32" si="10">D26</f>
        <v>0.6</v>
      </c>
      <c r="F26" s="422">
        <f t="shared" ref="F26:F32" si="11">D26-E26</f>
        <v>0</v>
      </c>
      <c r="G26" s="413">
        <f t="shared" si="8"/>
        <v>0.6</v>
      </c>
      <c r="J26" s="102"/>
      <c r="K26" s="100"/>
      <c r="L26" s="100"/>
      <c r="M26" s="100"/>
      <c r="N26" s="100"/>
      <c r="O26" s="100"/>
      <c r="P26" s="100"/>
    </row>
    <row r="27" spans="1:16" s="103" customFormat="1" ht="23.25" customHeight="1" x14ac:dyDescent="0.2">
      <c r="A27" s="640"/>
      <c r="B27" s="423">
        <f>B26</f>
        <v>8</v>
      </c>
      <c r="C27" s="432">
        <v>10</v>
      </c>
      <c r="D27" s="434">
        <v>0.65</v>
      </c>
      <c r="E27" s="418">
        <f t="shared" si="10"/>
        <v>0.65</v>
      </c>
      <c r="F27" s="425">
        <f t="shared" si="11"/>
        <v>0</v>
      </c>
      <c r="G27" s="414">
        <f t="shared" si="8"/>
        <v>0.65</v>
      </c>
      <c r="J27" s="102"/>
      <c r="K27" s="100"/>
      <c r="L27" s="100"/>
      <c r="M27" s="100"/>
      <c r="N27" s="100"/>
      <c r="O27" s="100"/>
      <c r="P27" s="100"/>
    </row>
    <row r="28" spans="1:16" s="103" customFormat="1" ht="23.25" customHeight="1" x14ac:dyDescent="0.2">
      <c r="A28" s="640"/>
      <c r="B28" s="423">
        <f>C27</f>
        <v>10</v>
      </c>
      <c r="C28" s="432">
        <v>12</v>
      </c>
      <c r="D28" s="434">
        <v>0.75</v>
      </c>
      <c r="E28" s="418">
        <f t="shared" si="10"/>
        <v>0.75</v>
      </c>
      <c r="F28" s="425">
        <f t="shared" si="11"/>
        <v>0</v>
      </c>
      <c r="G28" s="414">
        <f t="shared" si="8"/>
        <v>0.75</v>
      </c>
      <c r="J28" s="102"/>
      <c r="K28" s="100"/>
      <c r="L28" s="100"/>
      <c r="M28" s="100"/>
      <c r="N28" s="100"/>
      <c r="O28" s="100"/>
      <c r="P28" s="100"/>
    </row>
    <row r="29" spans="1:16" s="103" customFormat="1" ht="23.25" customHeight="1" x14ac:dyDescent="0.2">
      <c r="A29" s="640"/>
      <c r="B29" s="423">
        <f>C28</f>
        <v>12</v>
      </c>
      <c r="C29" s="432">
        <v>14</v>
      </c>
      <c r="D29" s="434">
        <v>0.85</v>
      </c>
      <c r="E29" s="418">
        <f t="shared" si="10"/>
        <v>0.85</v>
      </c>
      <c r="F29" s="425">
        <f t="shared" si="11"/>
        <v>0</v>
      </c>
      <c r="G29" s="414">
        <f t="shared" si="8"/>
        <v>0.85</v>
      </c>
      <c r="J29" s="102"/>
      <c r="K29" s="100"/>
      <c r="L29" s="100"/>
      <c r="M29" s="100"/>
      <c r="N29" s="100"/>
      <c r="O29" s="100"/>
      <c r="P29" s="100"/>
    </row>
    <row r="30" spans="1:16" s="103" customFormat="1" ht="23.25" customHeight="1" x14ac:dyDescent="0.2">
      <c r="A30" s="640"/>
      <c r="B30" s="423">
        <f>C29</f>
        <v>14</v>
      </c>
      <c r="C30" s="432">
        <v>16</v>
      </c>
      <c r="D30" s="434">
        <v>0.95</v>
      </c>
      <c r="E30" s="418">
        <f t="shared" si="10"/>
        <v>0.95</v>
      </c>
      <c r="F30" s="425">
        <f t="shared" si="11"/>
        <v>0</v>
      </c>
      <c r="G30" s="414">
        <f t="shared" si="8"/>
        <v>0.95</v>
      </c>
      <c r="J30" s="102"/>
      <c r="K30" s="100"/>
      <c r="L30" s="100"/>
      <c r="M30" s="100"/>
      <c r="N30" s="100"/>
      <c r="O30" s="100"/>
      <c r="P30" s="100"/>
    </row>
    <row r="31" spans="1:16" s="103" customFormat="1" ht="23.25" customHeight="1" x14ac:dyDescent="0.2">
      <c r="A31" s="640"/>
      <c r="B31" s="423">
        <f>C30</f>
        <v>16</v>
      </c>
      <c r="C31" s="432">
        <v>18</v>
      </c>
      <c r="D31" s="434">
        <v>1.05</v>
      </c>
      <c r="E31" s="418">
        <f t="shared" si="10"/>
        <v>1.05</v>
      </c>
      <c r="F31" s="425">
        <f t="shared" si="11"/>
        <v>0</v>
      </c>
      <c r="G31" s="414">
        <f t="shared" si="8"/>
        <v>1.05</v>
      </c>
      <c r="J31" s="102"/>
      <c r="K31" s="100"/>
      <c r="L31" s="100"/>
      <c r="M31" s="100"/>
      <c r="N31" s="100"/>
      <c r="O31" s="100"/>
      <c r="P31" s="100"/>
    </row>
    <row r="32" spans="1:16" s="103" customFormat="1" ht="23.25" customHeight="1" thickBot="1" x14ac:dyDescent="0.25">
      <c r="A32" s="644"/>
      <c r="B32" s="455">
        <f>C31</f>
        <v>18</v>
      </c>
      <c r="C32" s="454">
        <v>25</v>
      </c>
      <c r="D32" s="451">
        <v>1.1000000000000001</v>
      </c>
      <c r="E32" s="456">
        <f t="shared" si="10"/>
        <v>1.1000000000000001</v>
      </c>
      <c r="F32" s="478">
        <f t="shared" si="11"/>
        <v>0</v>
      </c>
      <c r="G32" s="457">
        <f t="shared" si="8"/>
        <v>1.1000000000000001</v>
      </c>
      <c r="J32" s="102"/>
      <c r="K32" s="100"/>
      <c r="L32" s="100"/>
      <c r="M32" s="100"/>
      <c r="N32" s="100"/>
      <c r="O32" s="100"/>
      <c r="P32" s="100"/>
    </row>
  </sheetData>
  <mergeCells count="10">
    <mergeCell ref="A26:A32"/>
    <mergeCell ref="A18:A25"/>
    <mergeCell ref="A12:A17"/>
    <mergeCell ref="A6:A11"/>
    <mergeCell ref="A1:G2"/>
    <mergeCell ref="A4:A5"/>
    <mergeCell ref="B4:C5"/>
    <mergeCell ref="D4:D5"/>
    <mergeCell ref="E4:F4"/>
    <mergeCell ref="G4:G5"/>
  </mergeCells>
  <phoneticPr fontId="36"/>
  <pageMargins left="0.70866141732283472" right="0.70866141732283472" top="0.74803149606299213" bottom="0" header="0.31496062992125984" footer="0.31496062992125984"/>
  <pageSetup paperSize="9" scale="89"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9"/>
  <sheetViews>
    <sheetView view="pageBreakPreview" topLeftCell="A5" zoomScale="85" zoomScaleNormal="85" zoomScaleSheetLayoutView="85" workbookViewId="0">
      <selection activeCell="S27" sqref="S27"/>
    </sheetView>
  </sheetViews>
  <sheetFormatPr defaultColWidth="9.09765625" defaultRowHeight="12" x14ac:dyDescent="0.2"/>
  <cols>
    <col min="1" max="1" width="14.296875" style="99" customWidth="1"/>
    <col min="2" max="2" width="14.296875" style="100" customWidth="1"/>
    <col min="3" max="4" width="14.296875" style="99" customWidth="1"/>
    <col min="5" max="5" width="17.09765625" style="101" customWidth="1"/>
    <col min="6" max="7" width="17.09765625" style="102" customWidth="1"/>
    <col min="8" max="8" width="10.09765625" style="103" customWidth="1"/>
    <col min="9" max="9" width="11.69921875" style="103" customWidth="1"/>
    <col min="10" max="10" width="11.69921875" style="102" customWidth="1"/>
    <col min="11" max="11" width="2.69921875" style="100" customWidth="1"/>
    <col min="12" max="12" width="2.69921875" style="100" bestFit="1" customWidth="1"/>
    <col min="13" max="13" width="5.69921875" style="100" customWidth="1"/>
    <col min="14" max="14" width="5.69921875" style="100" bestFit="1" customWidth="1"/>
    <col min="15" max="15" width="2.69921875" style="100" bestFit="1" customWidth="1"/>
    <col min="16" max="16" width="5.69921875" style="100" customWidth="1"/>
    <col min="17" max="16384" width="9.09765625" style="100"/>
  </cols>
  <sheetData>
    <row r="1" spans="1:16" ht="18.75" customHeight="1" x14ac:dyDescent="0.2">
      <c r="A1" s="636" t="s">
        <v>256</v>
      </c>
      <c r="B1" s="636"/>
      <c r="C1" s="636"/>
      <c r="D1" s="636"/>
      <c r="E1" s="636"/>
      <c r="F1" s="636"/>
      <c r="G1" s="636"/>
      <c r="H1" s="105"/>
      <c r="I1" s="354"/>
      <c r="J1" s="354"/>
      <c r="K1" s="106"/>
    </row>
    <row r="2" spans="1:16" ht="13.5" customHeight="1" x14ac:dyDescent="0.2">
      <c r="A2" s="636"/>
      <c r="B2" s="636"/>
      <c r="C2" s="636"/>
      <c r="D2" s="636"/>
      <c r="E2" s="636"/>
      <c r="F2" s="636"/>
      <c r="G2" s="636"/>
      <c r="H2" s="105"/>
      <c r="I2" s="354"/>
      <c r="J2" s="354"/>
      <c r="K2" s="106"/>
    </row>
    <row r="3" spans="1:16" ht="15" customHeight="1" thickBot="1" x14ac:dyDescent="0.25">
      <c r="A3" s="105"/>
      <c r="B3" s="105"/>
      <c r="C3" s="105"/>
      <c r="D3" s="105"/>
      <c r="E3" s="105"/>
      <c r="F3" s="105"/>
      <c r="G3" s="355" t="s">
        <v>265</v>
      </c>
      <c r="H3" s="105"/>
      <c r="I3" s="354"/>
      <c r="J3" s="354"/>
      <c r="K3" s="106"/>
    </row>
    <row r="4" spans="1:16" ht="18.75" customHeight="1" x14ac:dyDescent="0.2">
      <c r="A4" s="624" t="s">
        <v>230</v>
      </c>
      <c r="B4" s="626" t="s">
        <v>281</v>
      </c>
      <c r="C4" s="648"/>
      <c r="D4" s="630" t="s">
        <v>102</v>
      </c>
      <c r="E4" s="632" t="s">
        <v>274</v>
      </c>
      <c r="F4" s="633"/>
      <c r="G4" s="634" t="s">
        <v>44</v>
      </c>
      <c r="H4" s="356"/>
      <c r="I4" s="356"/>
      <c r="J4" s="356"/>
      <c r="K4" s="106"/>
    </row>
    <row r="5" spans="1:16" ht="18.75" customHeight="1" thickBot="1" x14ac:dyDescent="0.25">
      <c r="A5" s="625"/>
      <c r="B5" s="628"/>
      <c r="C5" s="649"/>
      <c r="D5" s="631"/>
      <c r="E5" s="357" t="s">
        <v>317</v>
      </c>
      <c r="F5" s="358" t="s">
        <v>234</v>
      </c>
      <c r="G5" s="635"/>
      <c r="H5" s="237"/>
      <c r="I5" s="324"/>
      <c r="J5" s="325"/>
      <c r="K5" s="106"/>
    </row>
    <row r="6" spans="1:16" s="103" customFormat="1" ht="23.25" customHeight="1" x14ac:dyDescent="0.2">
      <c r="A6" s="639" t="s">
        <v>367</v>
      </c>
      <c r="B6" s="453">
        <v>8</v>
      </c>
      <c r="C6" s="431"/>
      <c r="D6" s="433">
        <v>0.55000000000000004</v>
      </c>
      <c r="E6" s="416">
        <f t="shared" ref="E6:E12" si="0">D6</f>
        <v>0.55000000000000004</v>
      </c>
      <c r="F6" s="422">
        <f t="shared" ref="F6:F12" si="1">D6-E6</f>
        <v>0</v>
      </c>
      <c r="G6" s="413">
        <f t="shared" ref="G6:G12" si="2">+D6</f>
        <v>0.55000000000000004</v>
      </c>
      <c r="J6" s="102"/>
      <c r="K6" s="100"/>
      <c r="L6" s="100"/>
      <c r="M6" s="100"/>
      <c r="N6" s="100"/>
      <c r="O6" s="100"/>
      <c r="P6" s="100"/>
    </row>
    <row r="7" spans="1:16" s="103" customFormat="1" ht="23.25" customHeight="1" x14ac:dyDescent="0.2">
      <c r="A7" s="658"/>
      <c r="B7" s="423">
        <f>B6</f>
        <v>8</v>
      </c>
      <c r="C7" s="432">
        <v>10</v>
      </c>
      <c r="D7" s="434">
        <v>0.65</v>
      </c>
      <c r="E7" s="418">
        <f t="shared" si="0"/>
        <v>0.65</v>
      </c>
      <c r="F7" s="425">
        <f t="shared" si="1"/>
        <v>0</v>
      </c>
      <c r="G7" s="414">
        <f t="shared" si="2"/>
        <v>0.65</v>
      </c>
      <c r="J7" s="102"/>
      <c r="K7" s="100"/>
      <c r="L7" s="100"/>
      <c r="M7" s="100"/>
      <c r="N7" s="100"/>
      <c r="O7" s="100"/>
      <c r="P7" s="100"/>
    </row>
    <row r="8" spans="1:16" s="103" customFormat="1" ht="23.25" customHeight="1" x14ac:dyDescent="0.2">
      <c r="A8" s="658"/>
      <c r="B8" s="423">
        <f>C7</f>
        <v>10</v>
      </c>
      <c r="C8" s="432">
        <v>11</v>
      </c>
      <c r="D8" s="434">
        <v>0.75</v>
      </c>
      <c r="E8" s="418">
        <f t="shared" si="0"/>
        <v>0.75</v>
      </c>
      <c r="F8" s="425">
        <f t="shared" si="1"/>
        <v>0</v>
      </c>
      <c r="G8" s="414">
        <f t="shared" si="2"/>
        <v>0.75</v>
      </c>
      <c r="J8" s="102"/>
      <c r="K8" s="100"/>
      <c r="L8" s="100"/>
      <c r="M8" s="100"/>
      <c r="N8" s="100"/>
      <c r="O8" s="100"/>
      <c r="P8" s="100"/>
    </row>
    <row r="9" spans="1:16" s="103" customFormat="1" ht="23.25" customHeight="1" x14ac:dyDescent="0.2">
      <c r="A9" s="658"/>
      <c r="B9" s="423">
        <f>C8</f>
        <v>11</v>
      </c>
      <c r="C9" s="432">
        <v>13</v>
      </c>
      <c r="D9" s="434">
        <v>0.85</v>
      </c>
      <c r="E9" s="418">
        <f t="shared" si="0"/>
        <v>0.85</v>
      </c>
      <c r="F9" s="425">
        <f t="shared" si="1"/>
        <v>0</v>
      </c>
      <c r="G9" s="414">
        <f t="shared" si="2"/>
        <v>0.85</v>
      </c>
      <c r="J9" s="102"/>
      <c r="K9" s="100"/>
      <c r="L9" s="100"/>
      <c r="M9" s="100"/>
      <c r="N9" s="100"/>
      <c r="O9" s="100"/>
      <c r="P9" s="100"/>
    </row>
    <row r="10" spans="1:16" s="103" customFormat="1" ht="23.25" customHeight="1" x14ac:dyDescent="0.2">
      <c r="A10" s="658"/>
      <c r="B10" s="423">
        <f>C9</f>
        <v>13</v>
      </c>
      <c r="C10" s="432">
        <v>15</v>
      </c>
      <c r="D10" s="434">
        <v>0.95</v>
      </c>
      <c r="E10" s="418">
        <f t="shared" si="0"/>
        <v>0.95</v>
      </c>
      <c r="F10" s="425">
        <f t="shared" si="1"/>
        <v>0</v>
      </c>
      <c r="G10" s="414">
        <f t="shared" si="2"/>
        <v>0.95</v>
      </c>
      <c r="J10" s="102"/>
      <c r="K10" s="100"/>
      <c r="L10" s="100"/>
      <c r="M10" s="100"/>
      <c r="N10" s="100"/>
      <c r="O10" s="100"/>
      <c r="P10" s="100"/>
    </row>
    <row r="11" spans="1:16" s="103" customFormat="1" ht="23.25" customHeight="1" x14ac:dyDescent="0.2">
      <c r="A11" s="658"/>
      <c r="B11" s="423">
        <f>C10</f>
        <v>15</v>
      </c>
      <c r="C11" s="432">
        <v>17</v>
      </c>
      <c r="D11" s="434">
        <v>1.05</v>
      </c>
      <c r="E11" s="418">
        <f t="shared" si="0"/>
        <v>1.05</v>
      </c>
      <c r="F11" s="425">
        <f t="shared" si="1"/>
        <v>0</v>
      </c>
      <c r="G11" s="414">
        <f t="shared" si="2"/>
        <v>1.05</v>
      </c>
      <c r="J11" s="102"/>
      <c r="K11" s="100"/>
      <c r="L11" s="100"/>
      <c r="M11" s="100"/>
      <c r="N11" s="100"/>
      <c r="O11" s="100"/>
      <c r="P11" s="100"/>
    </row>
    <row r="12" spans="1:16" s="103" customFormat="1" ht="23.25" customHeight="1" thickBot="1" x14ac:dyDescent="0.25">
      <c r="A12" s="659"/>
      <c r="B12" s="455">
        <f>C11</f>
        <v>17</v>
      </c>
      <c r="C12" s="454">
        <v>25</v>
      </c>
      <c r="D12" s="451">
        <v>1.1000000000000001</v>
      </c>
      <c r="E12" s="456">
        <f t="shared" si="0"/>
        <v>1.1000000000000001</v>
      </c>
      <c r="F12" s="478">
        <f t="shared" si="1"/>
        <v>0</v>
      </c>
      <c r="G12" s="457">
        <f t="shared" si="2"/>
        <v>1.1000000000000001</v>
      </c>
      <c r="J12" s="102"/>
      <c r="K12" s="100"/>
      <c r="L12" s="100"/>
      <c r="M12" s="100"/>
      <c r="N12" s="100"/>
      <c r="O12" s="100"/>
      <c r="P12" s="100"/>
    </row>
    <row r="13" spans="1:16" s="103" customFormat="1" ht="23.25" customHeight="1" x14ac:dyDescent="0.2">
      <c r="A13" s="639" t="s">
        <v>368</v>
      </c>
      <c r="B13" s="453">
        <v>5</v>
      </c>
      <c r="C13" s="431"/>
      <c r="D13" s="433">
        <v>0.6</v>
      </c>
      <c r="E13" s="416">
        <f t="shared" ref="E13:E20" si="3">D13</f>
        <v>0.6</v>
      </c>
      <c r="F13" s="422">
        <f t="shared" ref="F13:F20" si="4">D13-E13</f>
        <v>0</v>
      </c>
      <c r="G13" s="413">
        <f t="shared" ref="G13:G20" si="5">+D13</f>
        <v>0.6</v>
      </c>
      <c r="J13" s="102"/>
      <c r="K13" s="100"/>
      <c r="L13" s="100"/>
      <c r="M13" s="100"/>
      <c r="N13" s="100"/>
      <c r="O13" s="100"/>
      <c r="P13" s="100"/>
    </row>
    <row r="14" spans="1:16" s="103" customFormat="1" ht="23.25" customHeight="1" x14ac:dyDescent="0.2">
      <c r="A14" s="658"/>
      <c r="B14" s="423">
        <f>B13</f>
        <v>5</v>
      </c>
      <c r="C14" s="432">
        <v>7</v>
      </c>
      <c r="D14" s="434">
        <v>0.65</v>
      </c>
      <c r="E14" s="418">
        <f t="shared" si="3"/>
        <v>0.65</v>
      </c>
      <c r="F14" s="425">
        <f t="shared" si="4"/>
        <v>0</v>
      </c>
      <c r="G14" s="414">
        <f t="shared" si="5"/>
        <v>0.65</v>
      </c>
      <c r="J14" s="102"/>
      <c r="K14" s="100"/>
      <c r="L14" s="100"/>
      <c r="M14" s="100"/>
      <c r="N14" s="100"/>
      <c r="O14" s="100"/>
      <c r="P14" s="100"/>
    </row>
    <row r="15" spans="1:16" s="103" customFormat="1" ht="23.25" customHeight="1" x14ac:dyDescent="0.2">
      <c r="A15" s="658"/>
      <c r="B15" s="423">
        <f t="shared" ref="B15:B20" si="6">C14</f>
        <v>7</v>
      </c>
      <c r="C15" s="432">
        <v>9</v>
      </c>
      <c r="D15" s="434">
        <v>0.75</v>
      </c>
      <c r="E15" s="418">
        <f t="shared" si="3"/>
        <v>0.75</v>
      </c>
      <c r="F15" s="425">
        <f t="shared" si="4"/>
        <v>0</v>
      </c>
      <c r="G15" s="414">
        <f t="shared" si="5"/>
        <v>0.75</v>
      </c>
      <c r="J15" s="102"/>
      <c r="K15" s="100"/>
      <c r="L15" s="100"/>
      <c r="M15" s="100"/>
      <c r="N15" s="100"/>
      <c r="O15" s="100"/>
      <c r="P15" s="100"/>
    </row>
    <row r="16" spans="1:16" s="103" customFormat="1" ht="23.25" customHeight="1" x14ac:dyDescent="0.2">
      <c r="A16" s="658"/>
      <c r="B16" s="423">
        <f t="shared" si="6"/>
        <v>9</v>
      </c>
      <c r="C16" s="432">
        <v>11</v>
      </c>
      <c r="D16" s="434">
        <v>0.85</v>
      </c>
      <c r="E16" s="418">
        <f t="shared" si="3"/>
        <v>0.85</v>
      </c>
      <c r="F16" s="425">
        <f t="shared" si="4"/>
        <v>0</v>
      </c>
      <c r="G16" s="414">
        <f t="shared" si="5"/>
        <v>0.85</v>
      </c>
      <c r="J16" s="102"/>
      <c r="K16" s="100"/>
      <c r="L16" s="100"/>
      <c r="M16" s="100"/>
      <c r="N16" s="100"/>
      <c r="O16" s="100"/>
      <c r="P16" s="100"/>
    </row>
    <row r="17" spans="1:16" s="103" customFormat="1" ht="23.25" customHeight="1" x14ac:dyDescent="0.2">
      <c r="A17" s="658"/>
      <c r="B17" s="423">
        <f t="shared" si="6"/>
        <v>11</v>
      </c>
      <c r="C17" s="432">
        <v>13</v>
      </c>
      <c r="D17" s="434">
        <v>0.95</v>
      </c>
      <c r="E17" s="418">
        <f t="shared" si="3"/>
        <v>0.95</v>
      </c>
      <c r="F17" s="425">
        <f t="shared" si="4"/>
        <v>0</v>
      </c>
      <c r="G17" s="414">
        <f t="shared" si="5"/>
        <v>0.95</v>
      </c>
      <c r="J17" s="102"/>
      <c r="K17" s="100"/>
      <c r="L17" s="100"/>
      <c r="M17" s="100"/>
      <c r="N17" s="100"/>
      <c r="O17" s="100"/>
      <c r="P17" s="100"/>
    </row>
    <row r="18" spans="1:16" s="103" customFormat="1" ht="23.25" customHeight="1" x14ac:dyDescent="0.2">
      <c r="A18" s="658"/>
      <c r="B18" s="423">
        <f t="shared" si="6"/>
        <v>13</v>
      </c>
      <c r="C18" s="432">
        <v>15</v>
      </c>
      <c r="D18" s="434">
        <v>1.05</v>
      </c>
      <c r="E18" s="418">
        <f t="shared" si="3"/>
        <v>1.05</v>
      </c>
      <c r="F18" s="425">
        <f t="shared" si="4"/>
        <v>0</v>
      </c>
      <c r="G18" s="414">
        <f t="shared" si="5"/>
        <v>1.05</v>
      </c>
      <c r="J18" s="102"/>
      <c r="K18" s="100"/>
      <c r="L18" s="100"/>
      <c r="M18" s="100"/>
      <c r="N18" s="100"/>
      <c r="O18" s="100"/>
      <c r="P18" s="100"/>
    </row>
    <row r="19" spans="1:16" s="103" customFormat="1" ht="23.25" customHeight="1" x14ac:dyDescent="0.2">
      <c r="A19" s="658"/>
      <c r="B19" s="467">
        <f t="shared" si="6"/>
        <v>15</v>
      </c>
      <c r="C19" s="468">
        <v>16</v>
      </c>
      <c r="D19" s="452">
        <v>1.1499999999999999</v>
      </c>
      <c r="E19" s="464">
        <f t="shared" si="3"/>
        <v>1.1499999999999999</v>
      </c>
      <c r="F19" s="442">
        <f t="shared" si="4"/>
        <v>0</v>
      </c>
      <c r="G19" s="465">
        <f t="shared" si="5"/>
        <v>1.1499999999999999</v>
      </c>
      <c r="J19" s="102"/>
      <c r="K19" s="100"/>
      <c r="L19" s="100"/>
      <c r="M19" s="100"/>
      <c r="N19" s="100"/>
      <c r="O19" s="100"/>
      <c r="P19" s="100"/>
    </row>
    <row r="20" spans="1:16" s="103" customFormat="1" ht="23.25" customHeight="1" thickBot="1" x14ac:dyDescent="0.25">
      <c r="A20" s="659"/>
      <c r="B20" s="455">
        <f t="shared" si="6"/>
        <v>16</v>
      </c>
      <c r="C20" s="454">
        <v>25</v>
      </c>
      <c r="D20" s="451">
        <v>1.2</v>
      </c>
      <c r="E20" s="456">
        <f t="shared" si="3"/>
        <v>1.2</v>
      </c>
      <c r="F20" s="478">
        <f t="shared" si="4"/>
        <v>0</v>
      </c>
      <c r="G20" s="457">
        <f t="shared" si="5"/>
        <v>1.2</v>
      </c>
      <c r="J20" s="102"/>
      <c r="K20" s="100"/>
      <c r="L20" s="100"/>
      <c r="M20" s="100"/>
      <c r="N20" s="100"/>
      <c r="O20" s="100"/>
      <c r="P20" s="100"/>
    </row>
    <row r="21" spans="1:16" ht="23.25" customHeight="1" x14ac:dyDescent="0.2">
      <c r="A21" s="639" t="s">
        <v>369</v>
      </c>
      <c r="B21" s="453">
        <v>5</v>
      </c>
      <c r="C21" s="431"/>
      <c r="D21" s="433">
        <v>0.65</v>
      </c>
      <c r="E21" s="416">
        <f t="shared" ref="E21:E29" si="7">D21</f>
        <v>0.65</v>
      </c>
      <c r="F21" s="422">
        <f t="shared" ref="F21:F29" si="8">D21-E21</f>
        <v>0</v>
      </c>
      <c r="G21" s="413">
        <f t="shared" ref="G21:G29" si="9">+D21</f>
        <v>0.65</v>
      </c>
    </row>
    <row r="22" spans="1:16" ht="23.25" customHeight="1" x14ac:dyDescent="0.2">
      <c r="A22" s="658"/>
      <c r="B22" s="423">
        <f>B21</f>
        <v>5</v>
      </c>
      <c r="C22" s="432">
        <v>7</v>
      </c>
      <c r="D22" s="434">
        <v>0.75</v>
      </c>
      <c r="E22" s="418">
        <f t="shared" si="7"/>
        <v>0.75</v>
      </c>
      <c r="F22" s="425">
        <f t="shared" si="8"/>
        <v>0</v>
      </c>
      <c r="G22" s="414">
        <f t="shared" si="9"/>
        <v>0.75</v>
      </c>
    </row>
    <row r="23" spans="1:16" ht="23.25" customHeight="1" x14ac:dyDescent="0.2">
      <c r="A23" s="658"/>
      <c r="B23" s="423">
        <f t="shared" ref="B23:B29" si="10">C22</f>
        <v>7</v>
      </c>
      <c r="C23" s="432">
        <v>9</v>
      </c>
      <c r="D23" s="434">
        <v>0.85</v>
      </c>
      <c r="E23" s="418">
        <f t="shared" si="7"/>
        <v>0.85</v>
      </c>
      <c r="F23" s="425">
        <f t="shared" si="8"/>
        <v>0</v>
      </c>
      <c r="G23" s="414">
        <f t="shared" si="9"/>
        <v>0.85</v>
      </c>
    </row>
    <row r="24" spans="1:16" ht="23.25" customHeight="1" x14ac:dyDescent="0.2">
      <c r="A24" s="658"/>
      <c r="B24" s="423">
        <f t="shared" si="10"/>
        <v>9</v>
      </c>
      <c r="C24" s="432">
        <v>11</v>
      </c>
      <c r="D24" s="434">
        <v>0.95</v>
      </c>
      <c r="E24" s="418">
        <f t="shared" si="7"/>
        <v>0.95</v>
      </c>
      <c r="F24" s="425">
        <f t="shared" si="8"/>
        <v>0</v>
      </c>
      <c r="G24" s="414">
        <f t="shared" si="9"/>
        <v>0.95</v>
      </c>
    </row>
    <row r="25" spans="1:16" ht="23.25" customHeight="1" x14ac:dyDescent="0.2">
      <c r="A25" s="658"/>
      <c r="B25" s="423">
        <f t="shared" si="10"/>
        <v>11</v>
      </c>
      <c r="C25" s="432">
        <v>12</v>
      </c>
      <c r="D25" s="434">
        <v>1.05</v>
      </c>
      <c r="E25" s="418">
        <f t="shared" si="7"/>
        <v>1.05</v>
      </c>
      <c r="F25" s="425">
        <f t="shared" si="8"/>
        <v>0</v>
      </c>
      <c r="G25" s="414">
        <f t="shared" si="9"/>
        <v>1.05</v>
      </c>
    </row>
    <row r="26" spans="1:16" ht="23.25" customHeight="1" x14ac:dyDescent="0.2">
      <c r="A26" s="658"/>
      <c r="B26" s="423">
        <f t="shared" si="10"/>
        <v>12</v>
      </c>
      <c r="C26" s="432">
        <v>14</v>
      </c>
      <c r="D26" s="434">
        <v>1.1499999999999999</v>
      </c>
      <c r="E26" s="418">
        <f t="shared" si="7"/>
        <v>1.1499999999999999</v>
      </c>
      <c r="F26" s="425">
        <f t="shared" si="8"/>
        <v>0</v>
      </c>
      <c r="G26" s="414">
        <f t="shared" si="9"/>
        <v>1.1499999999999999</v>
      </c>
    </row>
    <row r="27" spans="1:16" ht="23.25" customHeight="1" x14ac:dyDescent="0.2">
      <c r="A27" s="658"/>
      <c r="B27" s="467">
        <f t="shared" si="10"/>
        <v>14</v>
      </c>
      <c r="C27" s="468">
        <v>16</v>
      </c>
      <c r="D27" s="452">
        <v>1.25</v>
      </c>
      <c r="E27" s="464">
        <f t="shared" si="7"/>
        <v>1.25</v>
      </c>
      <c r="F27" s="466">
        <f t="shared" si="8"/>
        <v>0</v>
      </c>
      <c r="G27" s="465">
        <f t="shared" si="9"/>
        <v>1.25</v>
      </c>
    </row>
    <row r="28" spans="1:16" ht="23.25" customHeight="1" x14ac:dyDescent="0.2">
      <c r="A28" s="658"/>
      <c r="B28" s="480">
        <f t="shared" si="10"/>
        <v>16</v>
      </c>
      <c r="C28" s="479">
        <v>17</v>
      </c>
      <c r="D28" s="452">
        <v>1.35</v>
      </c>
      <c r="E28" s="464">
        <f t="shared" si="7"/>
        <v>1.35</v>
      </c>
      <c r="F28" s="442">
        <f t="shared" si="8"/>
        <v>0</v>
      </c>
      <c r="G28" s="465">
        <f t="shared" si="9"/>
        <v>1.35</v>
      </c>
    </row>
    <row r="29" spans="1:16" ht="23.25" customHeight="1" thickBot="1" x14ac:dyDescent="0.25">
      <c r="A29" s="659"/>
      <c r="B29" s="475">
        <f t="shared" si="10"/>
        <v>17</v>
      </c>
      <c r="C29" s="481">
        <v>25</v>
      </c>
      <c r="D29" s="451">
        <v>1.4</v>
      </c>
      <c r="E29" s="456">
        <f t="shared" si="7"/>
        <v>1.4</v>
      </c>
      <c r="F29" s="478">
        <f t="shared" si="8"/>
        <v>0</v>
      </c>
      <c r="G29" s="457">
        <f t="shared" si="9"/>
        <v>1.4</v>
      </c>
    </row>
  </sheetData>
  <mergeCells count="9">
    <mergeCell ref="A21:A29"/>
    <mergeCell ref="A13:A20"/>
    <mergeCell ref="A6:A12"/>
    <mergeCell ref="A1:G2"/>
    <mergeCell ref="A4:A5"/>
    <mergeCell ref="B4:C5"/>
    <mergeCell ref="D4:D5"/>
    <mergeCell ref="E4:F4"/>
    <mergeCell ref="G4:G5"/>
  </mergeCells>
  <phoneticPr fontId="36"/>
  <pageMargins left="0.70866141732283472" right="0.70866141732283472" top="0.74803149606299213" bottom="0" header="0.31496062992125984" footer="0.31496062992125984"/>
  <pageSetup paperSize="9" scale="89"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view="pageBreakPreview" topLeftCell="A17" zoomScale="85" zoomScaleNormal="85" zoomScaleSheetLayoutView="85" workbookViewId="0">
      <selection activeCell="F43" sqref="F43"/>
    </sheetView>
  </sheetViews>
  <sheetFormatPr defaultColWidth="9.09765625" defaultRowHeight="12" x14ac:dyDescent="0.2"/>
  <cols>
    <col min="1" max="1" width="14.296875" style="99" customWidth="1"/>
    <col min="2" max="2" width="14.296875" style="100" customWidth="1"/>
    <col min="3" max="4" width="14.296875" style="99" customWidth="1"/>
    <col min="5" max="5" width="17.09765625" style="101" customWidth="1"/>
    <col min="6" max="7" width="17.09765625" style="102" customWidth="1"/>
    <col min="8" max="8" width="10.09765625" style="103" customWidth="1"/>
    <col min="9" max="9" width="11.69921875" style="103" customWidth="1"/>
    <col min="10" max="10" width="11.69921875" style="102" customWidth="1"/>
    <col min="11" max="11" width="2.69921875" style="100" customWidth="1"/>
    <col min="12" max="12" width="2.69921875" style="100" bestFit="1" customWidth="1"/>
    <col min="13" max="13" width="5.69921875" style="100" customWidth="1"/>
    <col min="14" max="14" width="5.69921875" style="100" bestFit="1" customWidth="1"/>
    <col min="15" max="15" width="2.69921875" style="100" bestFit="1" customWidth="1"/>
    <col min="16" max="16" width="5.69921875" style="100" customWidth="1"/>
    <col min="17" max="16384" width="9.09765625" style="100"/>
  </cols>
  <sheetData>
    <row r="1" spans="1:11" ht="18.75" customHeight="1" x14ac:dyDescent="0.2">
      <c r="A1" s="636" t="s">
        <v>256</v>
      </c>
      <c r="B1" s="636"/>
      <c r="C1" s="636"/>
      <c r="D1" s="636"/>
      <c r="E1" s="636"/>
      <c r="F1" s="636"/>
      <c r="G1" s="636"/>
      <c r="H1" s="105"/>
      <c r="I1" s="354"/>
      <c r="J1" s="354"/>
      <c r="K1" s="106"/>
    </row>
    <row r="2" spans="1:11" ht="13.5" customHeight="1" x14ac:dyDescent="0.2">
      <c r="A2" s="636"/>
      <c r="B2" s="636"/>
      <c r="C2" s="636"/>
      <c r="D2" s="636"/>
      <c r="E2" s="636"/>
      <c r="F2" s="636"/>
      <c r="G2" s="636"/>
      <c r="H2" s="105"/>
      <c r="I2" s="354"/>
      <c r="J2" s="354"/>
      <c r="K2" s="106"/>
    </row>
    <row r="3" spans="1:11" ht="15" customHeight="1" thickBot="1" x14ac:dyDescent="0.25">
      <c r="A3" s="105"/>
      <c r="B3" s="105"/>
      <c r="C3" s="105"/>
      <c r="D3" s="105"/>
      <c r="E3" s="105"/>
      <c r="F3" s="105"/>
      <c r="G3" s="355" t="s">
        <v>265</v>
      </c>
      <c r="H3" s="105"/>
      <c r="I3" s="354"/>
      <c r="J3" s="354"/>
      <c r="K3" s="106"/>
    </row>
    <row r="4" spans="1:11" ht="18.75" customHeight="1" x14ac:dyDescent="0.2">
      <c r="A4" s="624" t="s">
        <v>230</v>
      </c>
      <c r="B4" s="626" t="s">
        <v>281</v>
      </c>
      <c r="C4" s="648"/>
      <c r="D4" s="630" t="s">
        <v>102</v>
      </c>
      <c r="E4" s="632" t="s">
        <v>274</v>
      </c>
      <c r="F4" s="633"/>
      <c r="G4" s="634" t="s">
        <v>44</v>
      </c>
      <c r="H4" s="356"/>
      <c r="I4" s="356"/>
      <c r="J4" s="356"/>
      <c r="K4" s="106"/>
    </row>
    <row r="5" spans="1:11" ht="18.75" customHeight="1" thickBot="1" x14ac:dyDescent="0.25">
      <c r="A5" s="625"/>
      <c r="B5" s="628"/>
      <c r="C5" s="649"/>
      <c r="D5" s="631"/>
      <c r="E5" s="357" t="s">
        <v>317</v>
      </c>
      <c r="F5" s="358" t="s">
        <v>234</v>
      </c>
      <c r="G5" s="635"/>
      <c r="H5" s="237"/>
      <c r="I5" s="324"/>
      <c r="J5" s="325"/>
      <c r="K5" s="106"/>
    </row>
    <row r="6" spans="1:11" ht="23.25" customHeight="1" x14ac:dyDescent="0.2">
      <c r="A6" s="639" t="s">
        <v>370</v>
      </c>
      <c r="B6" s="453">
        <v>6</v>
      </c>
      <c r="C6" s="431"/>
      <c r="D6" s="433">
        <v>0.7</v>
      </c>
      <c r="E6" s="416">
        <f t="shared" ref="E6:E14" si="0">D6</f>
        <v>0.7</v>
      </c>
      <c r="F6" s="422">
        <f t="shared" ref="F6:F14" si="1">D6-E6</f>
        <v>0</v>
      </c>
      <c r="G6" s="413">
        <f t="shared" ref="G6:G14" si="2">+D6</f>
        <v>0.7</v>
      </c>
    </row>
    <row r="7" spans="1:11" ht="23.25" customHeight="1" x14ac:dyDescent="0.2">
      <c r="A7" s="658"/>
      <c r="B7" s="423">
        <f>B6</f>
        <v>6</v>
      </c>
      <c r="C7" s="432">
        <v>8</v>
      </c>
      <c r="D7" s="434">
        <v>0.75</v>
      </c>
      <c r="E7" s="418">
        <f t="shared" si="0"/>
        <v>0.75</v>
      </c>
      <c r="F7" s="425">
        <f t="shared" si="1"/>
        <v>0</v>
      </c>
      <c r="G7" s="414">
        <f t="shared" si="2"/>
        <v>0.75</v>
      </c>
    </row>
    <row r="8" spans="1:11" ht="23.25" customHeight="1" x14ac:dyDescent="0.2">
      <c r="A8" s="658"/>
      <c r="B8" s="423">
        <f t="shared" ref="B8:B14" si="3">C7</f>
        <v>8</v>
      </c>
      <c r="C8" s="432">
        <v>10</v>
      </c>
      <c r="D8" s="434">
        <v>0.85</v>
      </c>
      <c r="E8" s="418">
        <f t="shared" si="0"/>
        <v>0.85</v>
      </c>
      <c r="F8" s="425">
        <f t="shared" si="1"/>
        <v>0</v>
      </c>
      <c r="G8" s="414">
        <f t="shared" si="2"/>
        <v>0.85</v>
      </c>
    </row>
    <row r="9" spans="1:11" ht="23.25" customHeight="1" x14ac:dyDescent="0.2">
      <c r="A9" s="658"/>
      <c r="B9" s="423">
        <f t="shared" si="3"/>
        <v>10</v>
      </c>
      <c r="C9" s="432">
        <v>11</v>
      </c>
      <c r="D9" s="434">
        <v>0.95</v>
      </c>
      <c r="E9" s="418">
        <f t="shared" si="0"/>
        <v>0.95</v>
      </c>
      <c r="F9" s="425">
        <f t="shared" si="1"/>
        <v>0</v>
      </c>
      <c r="G9" s="414">
        <f t="shared" si="2"/>
        <v>0.95</v>
      </c>
    </row>
    <row r="10" spans="1:11" ht="23.25" customHeight="1" x14ac:dyDescent="0.2">
      <c r="A10" s="658"/>
      <c r="B10" s="423">
        <f t="shared" si="3"/>
        <v>11</v>
      </c>
      <c r="C10" s="432">
        <v>13</v>
      </c>
      <c r="D10" s="434">
        <v>1.05</v>
      </c>
      <c r="E10" s="418">
        <f t="shared" si="0"/>
        <v>1.05</v>
      </c>
      <c r="F10" s="425">
        <f t="shared" si="1"/>
        <v>0</v>
      </c>
      <c r="G10" s="414">
        <f t="shared" si="2"/>
        <v>1.05</v>
      </c>
    </row>
    <row r="11" spans="1:11" ht="23.25" customHeight="1" x14ac:dyDescent="0.2">
      <c r="A11" s="658"/>
      <c r="B11" s="423">
        <f t="shared" si="3"/>
        <v>13</v>
      </c>
      <c r="C11" s="432">
        <v>14</v>
      </c>
      <c r="D11" s="434">
        <v>1.1499999999999999</v>
      </c>
      <c r="E11" s="418">
        <f t="shared" si="0"/>
        <v>1.1499999999999999</v>
      </c>
      <c r="F11" s="425">
        <f t="shared" si="1"/>
        <v>0</v>
      </c>
      <c r="G11" s="414">
        <f t="shared" si="2"/>
        <v>1.1499999999999999</v>
      </c>
    </row>
    <row r="12" spans="1:11" ht="23.25" customHeight="1" x14ac:dyDescent="0.2">
      <c r="A12" s="658"/>
      <c r="B12" s="467">
        <f t="shared" si="3"/>
        <v>14</v>
      </c>
      <c r="C12" s="468">
        <v>16</v>
      </c>
      <c r="D12" s="452">
        <v>1.25</v>
      </c>
      <c r="E12" s="464">
        <f t="shared" si="0"/>
        <v>1.25</v>
      </c>
      <c r="F12" s="466">
        <f t="shared" si="1"/>
        <v>0</v>
      </c>
      <c r="G12" s="465">
        <f t="shared" si="2"/>
        <v>1.25</v>
      </c>
    </row>
    <row r="13" spans="1:11" ht="23.25" customHeight="1" x14ac:dyDescent="0.2">
      <c r="A13" s="658"/>
      <c r="B13" s="480">
        <f t="shared" si="3"/>
        <v>16</v>
      </c>
      <c r="C13" s="479">
        <v>18</v>
      </c>
      <c r="D13" s="452">
        <v>1.35</v>
      </c>
      <c r="E13" s="464">
        <f t="shared" si="0"/>
        <v>1.35</v>
      </c>
      <c r="F13" s="442">
        <f t="shared" si="1"/>
        <v>0</v>
      </c>
      <c r="G13" s="465">
        <f t="shared" si="2"/>
        <v>1.35</v>
      </c>
    </row>
    <row r="14" spans="1:11" ht="23.25" customHeight="1" thickBot="1" x14ac:dyDescent="0.25">
      <c r="A14" s="659"/>
      <c r="B14" s="475">
        <f t="shared" si="3"/>
        <v>18</v>
      </c>
      <c r="C14" s="481">
        <v>25</v>
      </c>
      <c r="D14" s="451">
        <v>1.4</v>
      </c>
      <c r="E14" s="456">
        <f t="shared" si="0"/>
        <v>1.4</v>
      </c>
      <c r="F14" s="478">
        <f t="shared" si="1"/>
        <v>0</v>
      </c>
      <c r="G14" s="457">
        <f t="shared" si="2"/>
        <v>1.4</v>
      </c>
    </row>
    <row r="15" spans="1:11" ht="23.25" customHeight="1" x14ac:dyDescent="0.2">
      <c r="A15" s="639" t="s">
        <v>371</v>
      </c>
      <c r="B15" s="453">
        <v>5</v>
      </c>
      <c r="C15" s="431"/>
      <c r="D15" s="433">
        <v>0.7</v>
      </c>
      <c r="E15" s="416">
        <f t="shared" ref="E15:E23" si="4">D15</f>
        <v>0.7</v>
      </c>
      <c r="F15" s="422">
        <f t="shared" ref="F15:F23" si="5">D15-E15</f>
        <v>0</v>
      </c>
      <c r="G15" s="413">
        <f t="shared" ref="G15:G23" si="6">+D15</f>
        <v>0.7</v>
      </c>
    </row>
    <row r="16" spans="1:11" ht="23.25" customHeight="1" x14ac:dyDescent="0.2">
      <c r="A16" s="658"/>
      <c r="B16" s="423">
        <f>B15</f>
        <v>5</v>
      </c>
      <c r="C16" s="432">
        <v>7</v>
      </c>
      <c r="D16" s="434">
        <v>0.75</v>
      </c>
      <c r="E16" s="418">
        <f t="shared" si="4"/>
        <v>0.75</v>
      </c>
      <c r="F16" s="425">
        <f t="shared" si="5"/>
        <v>0</v>
      </c>
      <c r="G16" s="414">
        <f t="shared" si="6"/>
        <v>0.75</v>
      </c>
    </row>
    <row r="17" spans="1:7" ht="23.25" customHeight="1" x14ac:dyDescent="0.2">
      <c r="A17" s="658"/>
      <c r="B17" s="423">
        <f t="shared" ref="B17:B23" si="7">C16</f>
        <v>7</v>
      </c>
      <c r="C17" s="432">
        <v>8</v>
      </c>
      <c r="D17" s="434">
        <v>0.85</v>
      </c>
      <c r="E17" s="418">
        <f t="shared" si="4"/>
        <v>0.85</v>
      </c>
      <c r="F17" s="425">
        <f t="shared" si="5"/>
        <v>0</v>
      </c>
      <c r="G17" s="414">
        <f t="shared" si="6"/>
        <v>0.85</v>
      </c>
    </row>
    <row r="18" spans="1:7" ht="23.25" customHeight="1" x14ac:dyDescent="0.2">
      <c r="A18" s="658"/>
      <c r="B18" s="423">
        <f t="shared" si="7"/>
        <v>8</v>
      </c>
      <c r="C18" s="432">
        <v>10</v>
      </c>
      <c r="D18" s="434">
        <v>0.95</v>
      </c>
      <c r="E18" s="418">
        <f t="shared" si="4"/>
        <v>0.95</v>
      </c>
      <c r="F18" s="425">
        <f t="shared" si="5"/>
        <v>0</v>
      </c>
      <c r="G18" s="414">
        <f t="shared" si="6"/>
        <v>0.95</v>
      </c>
    </row>
    <row r="19" spans="1:7" ht="23.25" customHeight="1" x14ac:dyDescent="0.2">
      <c r="A19" s="658"/>
      <c r="B19" s="423">
        <f t="shared" si="7"/>
        <v>10</v>
      </c>
      <c r="C19" s="432">
        <v>12</v>
      </c>
      <c r="D19" s="434">
        <v>1.05</v>
      </c>
      <c r="E19" s="418">
        <f t="shared" si="4"/>
        <v>1.05</v>
      </c>
      <c r="F19" s="425">
        <f t="shared" si="5"/>
        <v>0</v>
      </c>
      <c r="G19" s="414">
        <f t="shared" si="6"/>
        <v>1.05</v>
      </c>
    </row>
    <row r="20" spans="1:7" ht="23.25" customHeight="1" x14ac:dyDescent="0.2">
      <c r="A20" s="658"/>
      <c r="B20" s="423">
        <f t="shared" si="7"/>
        <v>12</v>
      </c>
      <c r="C20" s="432">
        <v>13</v>
      </c>
      <c r="D20" s="434">
        <v>1.1499999999999999</v>
      </c>
      <c r="E20" s="418">
        <f t="shared" si="4"/>
        <v>1.1499999999999999</v>
      </c>
      <c r="F20" s="425">
        <f t="shared" si="5"/>
        <v>0</v>
      </c>
      <c r="G20" s="414">
        <f t="shared" si="6"/>
        <v>1.1499999999999999</v>
      </c>
    </row>
    <row r="21" spans="1:7" ht="23.25" customHeight="1" x14ac:dyDescent="0.2">
      <c r="A21" s="658"/>
      <c r="B21" s="467">
        <f t="shared" si="7"/>
        <v>13</v>
      </c>
      <c r="C21" s="468">
        <v>15</v>
      </c>
      <c r="D21" s="452">
        <v>1.25</v>
      </c>
      <c r="E21" s="464">
        <f t="shared" si="4"/>
        <v>1.25</v>
      </c>
      <c r="F21" s="466">
        <f t="shared" si="5"/>
        <v>0</v>
      </c>
      <c r="G21" s="465">
        <f t="shared" si="6"/>
        <v>1.25</v>
      </c>
    </row>
    <row r="22" spans="1:7" ht="23.25" customHeight="1" x14ac:dyDescent="0.2">
      <c r="A22" s="658"/>
      <c r="B22" s="480">
        <f t="shared" si="7"/>
        <v>15</v>
      </c>
      <c r="C22" s="479">
        <v>16</v>
      </c>
      <c r="D22" s="452">
        <v>1.35</v>
      </c>
      <c r="E22" s="464">
        <f t="shared" si="4"/>
        <v>1.35</v>
      </c>
      <c r="F22" s="442">
        <f t="shared" si="5"/>
        <v>0</v>
      </c>
      <c r="G22" s="465">
        <f t="shared" si="6"/>
        <v>1.35</v>
      </c>
    </row>
    <row r="23" spans="1:7" ht="23.25" customHeight="1" thickBot="1" x14ac:dyDescent="0.25">
      <c r="A23" s="659"/>
      <c r="B23" s="475">
        <f t="shared" si="7"/>
        <v>16</v>
      </c>
      <c r="C23" s="481">
        <v>25</v>
      </c>
      <c r="D23" s="451">
        <v>1.4</v>
      </c>
      <c r="E23" s="456">
        <f t="shared" si="4"/>
        <v>1.4</v>
      </c>
      <c r="F23" s="478">
        <f t="shared" si="5"/>
        <v>0</v>
      </c>
      <c r="G23" s="457">
        <f t="shared" si="6"/>
        <v>1.4</v>
      </c>
    </row>
    <row r="24" spans="1:7" ht="23.25" customHeight="1" x14ac:dyDescent="0.2">
      <c r="A24" s="639" t="s">
        <v>372</v>
      </c>
      <c r="B24" s="453">
        <v>7</v>
      </c>
      <c r="C24" s="431"/>
      <c r="D24" s="433">
        <v>0.65</v>
      </c>
      <c r="E24" s="416">
        <f t="shared" ref="E24:E31" si="8">D24</f>
        <v>0.65</v>
      </c>
      <c r="F24" s="422">
        <f t="shared" ref="F24:F31" si="9">D24-E24</f>
        <v>0</v>
      </c>
      <c r="G24" s="413">
        <f t="shared" ref="G24:G31" si="10">+D24</f>
        <v>0.65</v>
      </c>
    </row>
    <row r="25" spans="1:7" ht="23.25" customHeight="1" x14ac:dyDescent="0.2">
      <c r="A25" s="658"/>
      <c r="B25" s="423">
        <f>B24</f>
        <v>7</v>
      </c>
      <c r="C25" s="432">
        <v>9</v>
      </c>
      <c r="D25" s="434">
        <v>0.75</v>
      </c>
      <c r="E25" s="418">
        <f t="shared" si="8"/>
        <v>0.75</v>
      </c>
      <c r="F25" s="425">
        <f t="shared" si="9"/>
        <v>0</v>
      </c>
      <c r="G25" s="414">
        <f t="shared" si="10"/>
        <v>0.75</v>
      </c>
    </row>
    <row r="26" spans="1:7" ht="23.25" customHeight="1" x14ac:dyDescent="0.2">
      <c r="A26" s="658"/>
      <c r="B26" s="423">
        <f t="shared" ref="B26:B31" si="11">C25</f>
        <v>9</v>
      </c>
      <c r="C26" s="432">
        <v>11</v>
      </c>
      <c r="D26" s="434">
        <v>0.85</v>
      </c>
      <c r="E26" s="418">
        <f t="shared" si="8"/>
        <v>0.85</v>
      </c>
      <c r="F26" s="425">
        <f t="shared" si="9"/>
        <v>0</v>
      </c>
      <c r="G26" s="414">
        <f t="shared" si="10"/>
        <v>0.85</v>
      </c>
    </row>
    <row r="27" spans="1:7" ht="23.25" customHeight="1" x14ac:dyDescent="0.2">
      <c r="A27" s="658"/>
      <c r="B27" s="423">
        <f t="shared" si="11"/>
        <v>11</v>
      </c>
      <c r="C27" s="432">
        <v>12</v>
      </c>
      <c r="D27" s="434">
        <v>0.95</v>
      </c>
      <c r="E27" s="418">
        <f t="shared" si="8"/>
        <v>0.95</v>
      </c>
      <c r="F27" s="425">
        <f t="shared" si="9"/>
        <v>0</v>
      </c>
      <c r="G27" s="414">
        <f t="shared" si="10"/>
        <v>0.95</v>
      </c>
    </row>
    <row r="28" spans="1:7" ht="23.25" customHeight="1" x14ac:dyDescent="0.2">
      <c r="A28" s="658"/>
      <c r="B28" s="423">
        <f t="shared" si="11"/>
        <v>12</v>
      </c>
      <c r="C28" s="432">
        <v>14</v>
      </c>
      <c r="D28" s="434">
        <v>1.05</v>
      </c>
      <c r="E28" s="418">
        <f t="shared" si="8"/>
        <v>1.05</v>
      </c>
      <c r="F28" s="425">
        <f t="shared" si="9"/>
        <v>0</v>
      </c>
      <c r="G28" s="414">
        <f t="shared" si="10"/>
        <v>1.05</v>
      </c>
    </row>
    <row r="29" spans="1:7" ht="23.25" customHeight="1" x14ac:dyDescent="0.2">
      <c r="A29" s="658"/>
      <c r="B29" s="423">
        <f t="shared" si="11"/>
        <v>14</v>
      </c>
      <c r="C29" s="432">
        <v>16</v>
      </c>
      <c r="D29" s="434">
        <v>1.1499999999999999</v>
      </c>
      <c r="E29" s="418">
        <f t="shared" si="8"/>
        <v>1.1499999999999999</v>
      </c>
      <c r="F29" s="425">
        <f t="shared" si="9"/>
        <v>0</v>
      </c>
      <c r="G29" s="414">
        <f t="shared" si="10"/>
        <v>1.1499999999999999</v>
      </c>
    </row>
    <row r="30" spans="1:7" ht="23.25" customHeight="1" x14ac:dyDescent="0.2">
      <c r="A30" s="658"/>
      <c r="B30" s="467">
        <f t="shared" si="11"/>
        <v>16</v>
      </c>
      <c r="C30" s="468">
        <v>17</v>
      </c>
      <c r="D30" s="452">
        <v>1.25</v>
      </c>
      <c r="E30" s="464">
        <f t="shared" si="8"/>
        <v>1.25</v>
      </c>
      <c r="F30" s="466">
        <f t="shared" si="9"/>
        <v>0</v>
      </c>
      <c r="G30" s="465">
        <f t="shared" si="10"/>
        <v>1.25</v>
      </c>
    </row>
    <row r="31" spans="1:7" ht="23.25" customHeight="1" thickBot="1" x14ac:dyDescent="0.25">
      <c r="A31" s="659"/>
      <c r="B31" s="455">
        <f t="shared" si="11"/>
        <v>17</v>
      </c>
      <c r="C31" s="454">
        <v>25</v>
      </c>
      <c r="D31" s="451">
        <v>1.3</v>
      </c>
      <c r="E31" s="456">
        <f t="shared" si="8"/>
        <v>1.3</v>
      </c>
      <c r="F31" s="430">
        <f t="shared" si="9"/>
        <v>0</v>
      </c>
      <c r="G31" s="457">
        <f t="shared" si="10"/>
        <v>1.3</v>
      </c>
    </row>
  </sheetData>
  <mergeCells count="9">
    <mergeCell ref="A24:A31"/>
    <mergeCell ref="A15:A23"/>
    <mergeCell ref="A6:A14"/>
    <mergeCell ref="A1:G2"/>
    <mergeCell ref="A4:A5"/>
    <mergeCell ref="B4:C5"/>
    <mergeCell ref="D4:D5"/>
    <mergeCell ref="E4:F4"/>
    <mergeCell ref="G4:G5"/>
  </mergeCells>
  <phoneticPr fontId="36"/>
  <pageMargins left="0.70866141732283472" right="0.70866141732283472" top="0.74803149606299213" bottom="0" header="0.31496062992125984" footer="0.31496062992125984"/>
  <pageSetup paperSize="9" scale="89"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5"/>
  <sheetViews>
    <sheetView view="pageBreakPreview" topLeftCell="A13" zoomScale="85" zoomScaleNormal="85" zoomScaleSheetLayoutView="85" workbookViewId="0">
      <selection activeCell="Q23" sqref="Q23"/>
    </sheetView>
  </sheetViews>
  <sheetFormatPr defaultColWidth="9.09765625" defaultRowHeight="12" x14ac:dyDescent="0.2"/>
  <cols>
    <col min="1" max="1" width="14.296875" style="99" customWidth="1"/>
    <col min="2" max="2" width="14.296875" style="100" customWidth="1"/>
    <col min="3" max="4" width="14.296875" style="99" customWidth="1"/>
    <col min="5" max="5" width="17.09765625" style="101" customWidth="1"/>
    <col min="6" max="7" width="17.09765625" style="102" customWidth="1"/>
    <col min="8" max="8" width="10.09765625" style="103" customWidth="1"/>
    <col min="9" max="9" width="11.69921875" style="103" customWidth="1"/>
    <col min="10" max="10" width="11.69921875" style="102" customWidth="1"/>
    <col min="11" max="11" width="2.69921875" style="100" customWidth="1"/>
    <col min="12" max="12" width="2.69921875" style="100" bestFit="1" customWidth="1"/>
    <col min="13" max="13" width="5.69921875" style="100" customWidth="1"/>
    <col min="14" max="14" width="5.69921875" style="100" bestFit="1" customWidth="1"/>
    <col min="15" max="15" width="2.69921875" style="100" bestFit="1" customWidth="1"/>
    <col min="16" max="16" width="5.69921875" style="100" customWidth="1"/>
    <col min="17" max="16384" width="9.09765625" style="100"/>
  </cols>
  <sheetData>
    <row r="1" spans="1:16" ht="18.75" customHeight="1" x14ac:dyDescent="0.2">
      <c r="A1" s="636" t="s">
        <v>256</v>
      </c>
      <c r="B1" s="636"/>
      <c r="C1" s="636"/>
      <c r="D1" s="636"/>
      <c r="E1" s="636"/>
      <c r="F1" s="636"/>
      <c r="G1" s="636"/>
      <c r="H1" s="105"/>
      <c r="I1" s="354"/>
      <c r="J1" s="354"/>
      <c r="K1" s="106"/>
    </row>
    <row r="2" spans="1:16" ht="13.5" customHeight="1" x14ac:dyDescent="0.2">
      <c r="A2" s="636"/>
      <c r="B2" s="636"/>
      <c r="C2" s="636"/>
      <c r="D2" s="636"/>
      <c r="E2" s="636"/>
      <c r="F2" s="636"/>
      <c r="G2" s="636"/>
      <c r="H2" s="105"/>
      <c r="I2" s="354"/>
      <c r="J2" s="354"/>
      <c r="K2" s="106"/>
    </row>
    <row r="3" spans="1:16" ht="15" customHeight="1" thickBot="1" x14ac:dyDescent="0.25">
      <c r="A3" s="105"/>
      <c r="B3" s="105"/>
      <c r="C3" s="105"/>
      <c r="D3" s="105"/>
      <c r="E3" s="105"/>
      <c r="F3" s="105"/>
      <c r="G3" s="355" t="s">
        <v>265</v>
      </c>
      <c r="H3" s="105"/>
      <c r="I3" s="354"/>
      <c r="J3" s="354"/>
      <c r="K3" s="106"/>
    </row>
    <row r="4" spans="1:16" ht="18.75" customHeight="1" x14ac:dyDescent="0.2">
      <c r="A4" s="624" t="s">
        <v>230</v>
      </c>
      <c r="B4" s="626" t="s">
        <v>281</v>
      </c>
      <c r="C4" s="648"/>
      <c r="D4" s="630" t="s">
        <v>102</v>
      </c>
      <c r="E4" s="632" t="s">
        <v>274</v>
      </c>
      <c r="F4" s="633"/>
      <c r="G4" s="634" t="s">
        <v>44</v>
      </c>
      <c r="H4" s="356"/>
      <c r="I4" s="356"/>
      <c r="J4" s="356"/>
      <c r="K4" s="106"/>
    </row>
    <row r="5" spans="1:16" ht="18.75" customHeight="1" thickBot="1" x14ac:dyDescent="0.25">
      <c r="A5" s="625"/>
      <c r="B5" s="628"/>
      <c r="C5" s="649"/>
      <c r="D5" s="631"/>
      <c r="E5" s="357" t="s">
        <v>317</v>
      </c>
      <c r="F5" s="358" t="s">
        <v>234</v>
      </c>
      <c r="G5" s="635"/>
      <c r="H5" s="237"/>
      <c r="I5" s="324"/>
      <c r="J5" s="325"/>
      <c r="K5" s="106"/>
    </row>
    <row r="6" spans="1:16" s="103" customFormat="1" ht="23.25" customHeight="1" x14ac:dyDescent="0.2">
      <c r="A6" s="639" t="s">
        <v>373</v>
      </c>
      <c r="B6" s="453">
        <v>5</v>
      </c>
      <c r="C6" s="431"/>
      <c r="D6" s="433">
        <v>0.6</v>
      </c>
      <c r="E6" s="416">
        <f t="shared" ref="E6:E13" si="0">D6</f>
        <v>0.6</v>
      </c>
      <c r="F6" s="422">
        <f t="shared" ref="F6:F13" si="1">D6-E6</f>
        <v>0</v>
      </c>
      <c r="G6" s="413">
        <f t="shared" ref="G6:G13" si="2">+D6</f>
        <v>0.6</v>
      </c>
      <c r="J6" s="102"/>
      <c r="K6" s="100"/>
      <c r="L6" s="100"/>
      <c r="M6" s="100"/>
      <c r="N6" s="100"/>
      <c r="O6" s="100"/>
      <c r="P6" s="100"/>
    </row>
    <row r="7" spans="1:16" s="103" customFormat="1" ht="23.25" customHeight="1" x14ac:dyDescent="0.2">
      <c r="A7" s="658"/>
      <c r="B7" s="423">
        <f>B6</f>
        <v>5</v>
      </c>
      <c r="C7" s="432">
        <v>8</v>
      </c>
      <c r="D7" s="434">
        <v>0.65</v>
      </c>
      <c r="E7" s="418">
        <f t="shared" si="0"/>
        <v>0.65</v>
      </c>
      <c r="F7" s="425">
        <f t="shared" si="1"/>
        <v>0</v>
      </c>
      <c r="G7" s="414">
        <f t="shared" si="2"/>
        <v>0.65</v>
      </c>
      <c r="J7" s="102"/>
      <c r="K7" s="100"/>
      <c r="L7" s="100"/>
      <c r="M7" s="100"/>
      <c r="N7" s="100"/>
      <c r="O7" s="100"/>
      <c r="P7" s="100"/>
    </row>
    <row r="8" spans="1:16" s="103" customFormat="1" ht="23.25" customHeight="1" x14ac:dyDescent="0.2">
      <c r="A8" s="658"/>
      <c r="B8" s="423">
        <f t="shared" ref="B8:B13" si="3">C7</f>
        <v>8</v>
      </c>
      <c r="C8" s="432">
        <v>10</v>
      </c>
      <c r="D8" s="434">
        <v>0.75</v>
      </c>
      <c r="E8" s="418">
        <f t="shared" si="0"/>
        <v>0.75</v>
      </c>
      <c r="F8" s="425">
        <f t="shared" si="1"/>
        <v>0</v>
      </c>
      <c r="G8" s="414">
        <f t="shared" si="2"/>
        <v>0.75</v>
      </c>
      <c r="J8" s="102"/>
      <c r="K8" s="100"/>
      <c r="L8" s="100"/>
      <c r="M8" s="100"/>
      <c r="N8" s="100"/>
      <c r="O8" s="100"/>
      <c r="P8" s="100"/>
    </row>
    <row r="9" spans="1:16" s="103" customFormat="1" ht="23.25" customHeight="1" x14ac:dyDescent="0.2">
      <c r="A9" s="658"/>
      <c r="B9" s="423">
        <f t="shared" si="3"/>
        <v>10</v>
      </c>
      <c r="C9" s="432">
        <v>12</v>
      </c>
      <c r="D9" s="434">
        <v>0.85</v>
      </c>
      <c r="E9" s="418">
        <f t="shared" si="0"/>
        <v>0.85</v>
      </c>
      <c r="F9" s="425">
        <f t="shared" si="1"/>
        <v>0</v>
      </c>
      <c r="G9" s="414">
        <f t="shared" si="2"/>
        <v>0.85</v>
      </c>
      <c r="J9" s="102"/>
      <c r="K9" s="100"/>
      <c r="L9" s="100"/>
      <c r="M9" s="100"/>
      <c r="N9" s="100"/>
      <c r="O9" s="100"/>
      <c r="P9" s="100"/>
    </row>
    <row r="10" spans="1:16" s="103" customFormat="1" ht="23.25" customHeight="1" x14ac:dyDescent="0.2">
      <c r="A10" s="658"/>
      <c r="B10" s="423">
        <f t="shared" si="3"/>
        <v>12</v>
      </c>
      <c r="C10" s="432">
        <v>13</v>
      </c>
      <c r="D10" s="434">
        <v>0.95</v>
      </c>
      <c r="E10" s="418">
        <f t="shared" si="0"/>
        <v>0.95</v>
      </c>
      <c r="F10" s="425">
        <f t="shared" si="1"/>
        <v>0</v>
      </c>
      <c r="G10" s="414">
        <f t="shared" si="2"/>
        <v>0.95</v>
      </c>
      <c r="J10" s="102"/>
      <c r="K10" s="100"/>
      <c r="L10" s="100"/>
      <c r="M10" s="100"/>
      <c r="N10" s="100"/>
      <c r="O10" s="100"/>
      <c r="P10" s="100"/>
    </row>
    <row r="11" spans="1:16" s="103" customFormat="1" ht="23.25" customHeight="1" x14ac:dyDescent="0.2">
      <c r="A11" s="658"/>
      <c r="B11" s="423">
        <f t="shared" si="3"/>
        <v>13</v>
      </c>
      <c r="C11" s="432">
        <v>15</v>
      </c>
      <c r="D11" s="434">
        <v>1.05</v>
      </c>
      <c r="E11" s="418">
        <f t="shared" si="0"/>
        <v>1.05</v>
      </c>
      <c r="F11" s="425">
        <f t="shared" si="1"/>
        <v>0</v>
      </c>
      <c r="G11" s="414">
        <f t="shared" si="2"/>
        <v>1.05</v>
      </c>
      <c r="J11" s="102"/>
      <c r="K11" s="100"/>
      <c r="L11" s="100"/>
      <c r="M11" s="100"/>
      <c r="N11" s="100"/>
      <c r="O11" s="100"/>
      <c r="P11" s="100"/>
    </row>
    <row r="12" spans="1:16" s="103" customFormat="1" ht="23.25" customHeight="1" x14ac:dyDescent="0.2">
      <c r="A12" s="658"/>
      <c r="B12" s="467">
        <f t="shared" si="3"/>
        <v>15</v>
      </c>
      <c r="C12" s="468">
        <v>17</v>
      </c>
      <c r="D12" s="452">
        <v>1.1499999999999999</v>
      </c>
      <c r="E12" s="464">
        <f t="shared" si="0"/>
        <v>1.1499999999999999</v>
      </c>
      <c r="F12" s="466">
        <f t="shared" si="1"/>
        <v>0</v>
      </c>
      <c r="G12" s="465">
        <f t="shared" si="2"/>
        <v>1.1499999999999999</v>
      </c>
      <c r="J12" s="102"/>
      <c r="K12" s="100"/>
      <c r="L12" s="100"/>
      <c r="M12" s="100"/>
      <c r="N12" s="100"/>
      <c r="O12" s="100"/>
      <c r="P12" s="100"/>
    </row>
    <row r="13" spans="1:16" s="103" customFormat="1" ht="23.25" customHeight="1" thickBot="1" x14ac:dyDescent="0.25">
      <c r="A13" s="659"/>
      <c r="B13" s="455">
        <f t="shared" si="3"/>
        <v>17</v>
      </c>
      <c r="C13" s="454">
        <v>25</v>
      </c>
      <c r="D13" s="451">
        <v>1.2</v>
      </c>
      <c r="E13" s="456">
        <f t="shared" si="0"/>
        <v>1.2</v>
      </c>
      <c r="F13" s="430">
        <f t="shared" si="1"/>
        <v>0</v>
      </c>
      <c r="G13" s="457">
        <f t="shared" si="2"/>
        <v>1.2</v>
      </c>
      <c r="J13" s="102"/>
      <c r="K13" s="100"/>
      <c r="L13" s="100"/>
      <c r="M13" s="100"/>
      <c r="N13" s="100"/>
      <c r="O13" s="100"/>
      <c r="P13" s="100"/>
    </row>
    <row r="14" spans="1:16" s="103" customFormat="1" ht="23.25" customHeight="1" x14ac:dyDescent="0.2">
      <c r="A14" s="639" t="s">
        <v>374</v>
      </c>
      <c r="B14" s="453">
        <v>5</v>
      </c>
      <c r="C14" s="431"/>
      <c r="D14" s="433">
        <v>0.65</v>
      </c>
      <c r="E14" s="416">
        <f t="shared" ref="E14:E21" si="4">D14</f>
        <v>0.65</v>
      </c>
      <c r="F14" s="422">
        <f t="shared" ref="F14:F21" si="5">D14-E14</f>
        <v>0</v>
      </c>
      <c r="G14" s="413">
        <f t="shared" ref="G14:G21" si="6">+D14</f>
        <v>0.65</v>
      </c>
      <c r="J14" s="102"/>
      <c r="K14" s="100"/>
      <c r="L14" s="100"/>
      <c r="M14" s="100"/>
      <c r="N14" s="100"/>
      <c r="O14" s="100"/>
      <c r="P14" s="100"/>
    </row>
    <row r="15" spans="1:16" s="103" customFormat="1" ht="23.25" customHeight="1" x14ac:dyDescent="0.2">
      <c r="A15" s="658"/>
      <c r="B15" s="423">
        <f>B14</f>
        <v>5</v>
      </c>
      <c r="C15" s="432">
        <v>8</v>
      </c>
      <c r="D15" s="434">
        <v>0.75</v>
      </c>
      <c r="E15" s="418">
        <f t="shared" si="4"/>
        <v>0.75</v>
      </c>
      <c r="F15" s="425">
        <f t="shared" si="5"/>
        <v>0</v>
      </c>
      <c r="G15" s="414">
        <f t="shared" si="6"/>
        <v>0.75</v>
      </c>
      <c r="J15" s="102"/>
      <c r="K15" s="100"/>
      <c r="L15" s="100"/>
      <c r="M15" s="100"/>
      <c r="N15" s="100"/>
      <c r="O15" s="100"/>
      <c r="P15" s="100"/>
    </row>
    <row r="16" spans="1:16" s="103" customFormat="1" ht="23.25" customHeight="1" x14ac:dyDescent="0.2">
      <c r="A16" s="658"/>
      <c r="B16" s="423">
        <f t="shared" ref="B16:B21" si="7">C15</f>
        <v>8</v>
      </c>
      <c r="C16" s="432">
        <v>10</v>
      </c>
      <c r="D16" s="434">
        <v>0.85</v>
      </c>
      <c r="E16" s="418">
        <f t="shared" si="4"/>
        <v>0.85</v>
      </c>
      <c r="F16" s="425">
        <f t="shared" si="5"/>
        <v>0</v>
      </c>
      <c r="G16" s="414">
        <f t="shared" si="6"/>
        <v>0.85</v>
      </c>
      <c r="J16" s="102"/>
      <c r="K16" s="100"/>
      <c r="L16" s="100"/>
      <c r="M16" s="100"/>
      <c r="N16" s="100"/>
      <c r="O16" s="100"/>
      <c r="P16" s="100"/>
    </row>
    <row r="17" spans="1:16" s="103" customFormat="1" ht="23.25" customHeight="1" x14ac:dyDescent="0.2">
      <c r="A17" s="658"/>
      <c r="B17" s="423">
        <f t="shared" si="7"/>
        <v>10</v>
      </c>
      <c r="C17" s="432">
        <v>11</v>
      </c>
      <c r="D17" s="434">
        <v>0.95</v>
      </c>
      <c r="E17" s="418">
        <f t="shared" si="4"/>
        <v>0.95</v>
      </c>
      <c r="F17" s="425">
        <f t="shared" si="5"/>
        <v>0</v>
      </c>
      <c r="G17" s="414">
        <f t="shared" si="6"/>
        <v>0.95</v>
      </c>
      <c r="J17" s="102"/>
      <c r="K17" s="100"/>
      <c r="L17" s="100"/>
      <c r="M17" s="100"/>
      <c r="N17" s="100"/>
      <c r="O17" s="100"/>
      <c r="P17" s="100"/>
    </row>
    <row r="18" spans="1:16" s="103" customFormat="1" ht="23.25" customHeight="1" x14ac:dyDescent="0.2">
      <c r="A18" s="658"/>
      <c r="B18" s="423">
        <f t="shared" si="7"/>
        <v>11</v>
      </c>
      <c r="C18" s="432">
        <v>13</v>
      </c>
      <c r="D18" s="434">
        <v>1.05</v>
      </c>
      <c r="E18" s="418">
        <f t="shared" si="4"/>
        <v>1.05</v>
      </c>
      <c r="F18" s="425">
        <f t="shared" si="5"/>
        <v>0</v>
      </c>
      <c r="G18" s="414">
        <f t="shared" si="6"/>
        <v>1.05</v>
      </c>
      <c r="J18" s="102"/>
      <c r="K18" s="100"/>
      <c r="L18" s="100"/>
      <c r="M18" s="100"/>
      <c r="N18" s="100"/>
      <c r="O18" s="100"/>
      <c r="P18" s="100"/>
    </row>
    <row r="19" spans="1:16" s="103" customFormat="1" ht="23.25" customHeight="1" x14ac:dyDescent="0.2">
      <c r="A19" s="658"/>
      <c r="B19" s="423">
        <f t="shared" si="7"/>
        <v>13</v>
      </c>
      <c r="C19" s="432">
        <v>15</v>
      </c>
      <c r="D19" s="434">
        <v>1.1499999999999999</v>
      </c>
      <c r="E19" s="418">
        <f t="shared" si="4"/>
        <v>1.1499999999999999</v>
      </c>
      <c r="F19" s="425">
        <f t="shared" si="5"/>
        <v>0</v>
      </c>
      <c r="G19" s="414">
        <f t="shared" si="6"/>
        <v>1.1499999999999999</v>
      </c>
      <c r="J19" s="102"/>
      <c r="K19" s="100"/>
      <c r="L19" s="100"/>
      <c r="M19" s="100"/>
      <c r="N19" s="100"/>
      <c r="O19" s="100"/>
      <c r="P19" s="100"/>
    </row>
    <row r="20" spans="1:16" s="103" customFormat="1" ht="23.25" customHeight="1" x14ac:dyDescent="0.2">
      <c r="A20" s="658"/>
      <c r="B20" s="467">
        <f t="shared" si="7"/>
        <v>15</v>
      </c>
      <c r="C20" s="468">
        <v>16</v>
      </c>
      <c r="D20" s="452">
        <v>1.25</v>
      </c>
      <c r="E20" s="464">
        <f t="shared" si="4"/>
        <v>1.25</v>
      </c>
      <c r="F20" s="466">
        <f t="shared" si="5"/>
        <v>0</v>
      </c>
      <c r="G20" s="465">
        <f t="shared" si="6"/>
        <v>1.25</v>
      </c>
      <c r="J20" s="102"/>
      <c r="K20" s="100"/>
      <c r="L20" s="100"/>
      <c r="M20" s="100"/>
      <c r="N20" s="100"/>
      <c r="O20" s="100"/>
      <c r="P20" s="100"/>
    </row>
    <row r="21" spans="1:16" s="103" customFormat="1" ht="23.25" customHeight="1" thickBot="1" x14ac:dyDescent="0.25">
      <c r="A21" s="659"/>
      <c r="B21" s="455">
        <f t="shared" si="7"/>
        <v>16</v>
      </c>
      <c r="C21" s="454">
        <v>25</v>
      </c>
      <c r="D21" s="451">
        <v>1.3</v>
      </c>
      <c r="E21" s="456">
        <f t="shared" si="4"/>
        <v>1.3</v>
      </c>
      <c r="F21" s="430">
        <f t="shared" si="5"/>
        <v>0</v>
      </c>
      <c r="G21" s="457">
        <f t="shared" si="6"/>
        <v>1.3</v>
      </c>
      <c r="J21" s="102"/>
      <c r="K21" s="100"/>
      <c r="L21" s="100"/>
      <c r="M21" s="100"/>
      <c r="N21" s="100"/>
      <c r="O21" s="100"/>
      <c r="P21" s="100"/>
    </row>
    <row r="22" spans="1:16" s="103" customFormat="1" ht="23.25" customHeight="1" x14ac:dyDescent="0.2">
      <c r="A22" s="639" t="s">
        <v>377</v>
      </c>
      <c r="B22" s="453">
        <v>7</v>
      </c>
      <c r="C22" s="431"/>
      <c r="D22" s="433">
        <v>0.85</v>
      </c>
      <c r="E22" s="416">
        <f t="shared" ref="E22:E28" si="8">D22</f>
        <v>0.85</v>
      </c>
      <c r="F22" s="422">
        <f t="shared" ref="F22:F28" si="9">D22-E22</f>
        <v>0</v>
      </c>
      <c r="G22" s="413">
        <f t="shared" ref="G22:G28" si="10">+D22</f>
        <v>0.85</v>
      </c>
      <c r="J22" s="102"/>
      <c r="K22" s="100"/>
      <c r="L22" s="100"/>
      <c r="M22" s="100"/>
      <c r="N22" s="100"/>
      <c r="O22" s="100"/>
      <c r="P22" s="100"/>
    </row>
    <row r="23" spans="1:16" s="103" customFormat="1" ht="23.25" customHeight="1" x14ac:dyDescent="0.2">
      <c r="A23" s="658"/>
      <c r="B23" s="423">
        <f>B22</f>
        <v>7</v>
      </c>
      <c r="C23" s="432">
        <v>9</v>
      </c>
      <c r="D23" s="434">
        <v>0.95</v>
      </c>
      <c r="E23" s="418">
        <f t="shared" si="8"/>
        <v>0.95</v>
      </c>
      <c r="F23" s="425">
        <f t="shared" si="9"/>
        <v>0</v>
      </c>
      <c r="G23" s="414">
        <f t="shared" si="10"/>
        <v>0.95</v>
      </c>
      <c r="J23" s="102"/>
      <c r="K23" s="100"/>
      <c r="L23" s="100"/>
      <c r="M23" s="100"/>
      <c r="N23" s="100"/>
      <c r="O23" s="100"/>
      <c r="P23" s="100"/>
    </row>
    <row r="24" spans="1:16" s="103" customFormat="1" ht="23.25" customHeight="1" x14ac:dyDescent="0.2">
      <c r="A24" s="658"/>
      <c r="B24" s="423">
        <f>C23</f>
        <v>9</v>
      </c>
      <c r="C24" s="432">
        <v>11</v>
      </c>
      <c r="D24" s="434">
        <v>1.05</v>
      </c>
      <c r="E24" s="418">
        <f t="shared" si="8"/>
        <v>1.05</v>
      </c>
      <c r="F24" s="425">
        <f t="shared" si="9"/>
        <v>0</v>
      </c>
      <c r="G24" s="414">
        <f t="shared" si="10"/>
        <v>1.05</v>
      </c>
      <c r="J24" s="102"/>
      <c r="K24" s="100"/>
      <c r="L24" s="100"/>
      <c r="M24" s="100"/>
      <c r="N24" s="100"/>
      <c r="O24" s="100"/>
      <c r="P24" s="100"/>
    </row>
    <row r="25" spans="1:16" s="103" customFormat="1" ht="23.25" customHeight="1" x14ac:dyDescent="0.2">
      <c r="A25" s="658"/>
      <c r="B25" s="423">
        <f>C24</f>
        <v>11</v>
      </c>
      <c r="C25" s="432">
        <v>13</v>
      </c>
      <c r="D25" s="434">
        <v>1.1499999999999999</v>
      </c>
      <c r="E25" s="418">
        <f t="shared" si="8"/>
        <v>1.1499999999999999</v>
      </c>
      <c r="F25" s="425">
        <f t="shared" si="9"/>
        <v>0</v>
      </c>
      <c r="G25" s="414">
        <f t="shared" si="10"/>
        <v>1.1499999999999999</v>
      </c>
      <c r="J25" s="102"/>
      <c r="K25" s="100"/>
      <c r="L25" s="100"/>
      <c r="M25" s="100"/>
      <c r="N25" s="100"/>
      <c r="O25" s="100"/>
      <c r="P25" s="100"/>
    </row>
    <row r="26" spans="1:16" s="103" customFormat="1" ht="23.25" customHeight="1" x14ac:dyDescent="0.2">
      <c r="A26" s="658"/>
      <c r="B26" s="423">
        <f>C25</f>
        <v>13</v>
      </c>
      <c r="C26" s="432">
        <v>14</v>
      </c>
      <c r="D26" s="434">
        <v>1.25</v>
      </c>
      <c r="E26" s="418">
        <f t="shared" si="8"/>
        <v>1.25</v>
      </c>
      <c r="F26" s="425">
        <f t="shared" si="9"/>
        <v>0</v>
      </c>
      <c r="G26" s="414">
        <f t="shared" si="10"/>
        <v>1.25</v>
      </c>
      <c r="J26" s="102"/>
      <c r="K26" s="100"/>
      <c r="L26" s="100"/>
      <c r="M26" s="100"/>
      <c r="N26" s="100"/>
      <c r="O26" s="100"/>
      <c r="P26" s="100"/>
    </row>
    <row r="27" spans="1:16" s="103" customFormat="1" ht="23.25" customHeight="1" x14ac:dyDescent="0.2">
      <c r="A27" s="658"/>
      <c r="B27" s="423">
        <f>C26</f>
        <v>14</v>
      </c>
      <c r="C27" s="432">
        <v>16</v>
      </c>
      <c r="D27" s="434">
        <v>1.35</v>
      </c>
      <c r="E27" s="418">
        <f t="shared" si="8"/>
        <v>1.35</v>
      </c>
      <c r="F27" s="425">
        <f t="shared" si="9"/>
        <v>0</v>
      </c>
      <c r="G27" s="414">
        <f t="shared" si="10"/>
        <v>1.35</v>
      </c>
      <c r="J27" s="102"/>
      <c r="K27" s="100"/>
      <c r="L27" s="100"/>
      <c r="M27" s="100"/>
      <c r="N27" s="100"/>
      <c r="O27" s="100"/>
      <c r="P27" s="100"/>
    </row>
    <row r="28" spans="1:16" s="103" customFormat="1" ht="23.25" customHeight="1" thickBot="1" x14ac:dyDescent="0.25">
      <c r="A28" s="659"/>
      <c r="B28" s="455">
        <f>C27</f>
        <v>16</v>
      </c>
      <c r="C28" s="454">
        <v>25</v>
      </c>
      <c r="D28" s="451">
        <v>1.4</v>
      </c>
      <c r="E28" s="456">
        <f t="shared" si="8"/>
        <v>1.4</v>
      </c>
      <c r="F28" s="430">
        <f t="shared" si="9"/>
        <v>0</v>
      </c>
      <c r="G28" s="457">
        <f t="shared" si="10"/>
        <v>1.4</v>
      </c>
      <c r="J28" s="102"/>
      <c r="K28" s="100"/>
      <c r="L28" s="100"/>
      <c r="M28" s="100"/>
      <c r="N28" s="100"/>
      <c r="O28" s="100"/>
      <c r="P28" s="100"/>
    </row>
    <row r="29" spans="1:16" s="103" customFormat="1" ht="23.25" customHeight="1" x14ac:dyDescent="0.2">
      <c r="A29" s="639" t="s">
        <v>378</v>
      </c>
      <c r="B29" s="453">
        <v>5</v>
      </c>
      <c r="C29" s="431"/>
      <c r="D29" s="433">
        <v>0.95</v>
      </c>
      <c r="E29" s="416">
        <f t="shared" ref="E29:E35" si="11">D29</f>
        <v>0.95</v>
      </c>
      <c r="F29" s="422">
        <f t="shared" ref="F29:F35" si="12">D29-E29</f>
        <v>0</v>
      </c>
      <c r="G29" s="413">
        <f t="shared" ref="G29:G35" si="13">+D29</f>
        <v>0.95</v>
      </c>
      <c r="J29" s="102"/>
      <c r="K29" s="100"/>
      <c r="L29" s="100"/>
      <c r="M29" s="100"/>
      <c r="N29" s="100"/>
      <c r="O29" s="100"/>
      <c r="P29" s="100"/>
    </row>
    <row r="30" spans="1:16" s="103" customFormat="1" ht="23.25" customHeight="1" x14ac:dyDescent="0.2">
      <c r="A30" s="658"/>
      <c r="B30" s="423">
        <f>B29</f>
        <v>5</v>
      </c>
      <c r="C30" s="432">
        <v>8</v>
      </c>
      <c r="D30" s="434">
        <v>1.05</v>
      </c>
      <c r="E30" s="418">
        <f t="shared" si="11"/>
        <v>1.05</v>
      </c>
      <c r="F30" s="425">
        <f t="shared" si="12"/>
        <v>0</v>
      </c>
      <c r="G30" s="414">
        <f t="shared" si="13"/>
        <v>1.05</v>
      </c>
      <c r="J30" s="102"/>
      <c r="K30" s="100"/>
      <c r="L30" s="100"/>
      <c r="M30" s="100"/>
      <c r="N30" s="100"/>
      <c r="O30" s="100"/>
      <c r="P30" s="100"/>
    </row>
    <row r="31" spans="1:16" s="103" customFormat="1" ht="23.25" customHeight="1" x14ac:dyDescent="0.2">
      <c r="A31" s="658"/>
      <c r="B31" s="423">
        <f>C30</f>
        <v>8</v>
      </c>
      <c r="C31" s="432">
        <v>10</v>
      </c>
      <c r="D31" s="434">
        <v>1.1499999999999999</v>
      </c>
      <c r="E31" s="418">
        <f t="shared" si="11"/>
        <v>1.1499999999999999</v>
      </c>
      <c r="F31" s="425">
        <f t="shared" si="12"/>
        <v>0</v>
      </c>
      <c r="G31" s="414">
        <f t="shared" si="13"/>
        <v>1.1499999999999999</v>
      </c>
      <c r="J31" s="102"/>
      <c r="K31" s="100"/>
      <c r="L31" s="100"/>
      <c r="M31" s="100"/>
      <c r="N31" s="100"/>
      <c r="O31" s="100"/>
      <c r="P31" s="100"/>
    </row>
    <row r="32" spans="1:16" s="103" customFormat="1" ht="23.25" customHeight="1" x14ac:dyDescent="0.2">
      <c r="A32" s="658"/>
      <c r="B32" s="423">
        <f>C31</f>
        <v>10</v>
      </c>
      <c r="C32" s="432">
        <v>12</v>
      </c>
      <c r="D32" s="434">
        <v>1.25</v>
      </c>
      <c r="E32" s="418">
        <f t="shared" si="11"/>
        <v>1.25</v>
      </c>
      <c r="F32" s="425">
        <f t="shared" si="12"/>
        <v>0</v>
      </c>
      <c r="G32" s="414">
        <f t="shared" si="13"/>
        <v>1.25</v>
      </c>
      <c r="J32" s="102"/>
      <c r="K32" s="100"/>
      <c r="L32" s="100"/>
      <c r="M32" s="100"/>
      <c r="N32" s="100"/>
      <c r="O32" s="100"/>
      <c r="P32" s="100"/>
    </row>
    <row r="33" spans="1:16" s="103" customFormat="1" ht="23.25" customHeight="1" x14ac:dyDescent="0.2">
      <c r="A33" s="658"/>
      <c r="B33" s="423">
        <f>C32</f>
        <v>12</v>
      </c>
      <c r="C33" s="432">
        <v>14</v>
      </c>
      <c r="D33" s="434">
        <v>1.35</v>
      </c>
      <c r="E33" s="418">
        <f t="shared" si="11"/>
        <v>1.35</v>
      </c>
      <c r="F33" s="425">
        <f t="shared" si="12"/>
        <v>0</v>
      </c>
      <c r="G33" s="414">
        <f t="shared" si="13"/>
        <v>1.35</v>
      </c>
      <c r="J33" s="102"/>
      <c r="K33" s="100"/>
      <c r="L33" s="100"/>
      <c r="M33" s="100"/>
      <c r="N33" s="100"/>
      <c r="O33" s="100"/>
      <c r="P33" s="100"/>
    </row>
    <row r="34" spans="1:16" s="103" customFormat="1" ht="23.25" customHeight="1" x14ac:dyDescent="0.2">
      <c r="A34" s="658"/>
      <c r="B34" s="423">
        <f>C33</f>
        <v>14</v>
      </c>
      <c r="C34" s="432">
        <v>16</v>
      </c>
      <c r="D34" s="434">
        <v>1.45</v>
      </c>
      <c r="E34" s="418">
        <f t="shared" si="11"/>
        <v>1.45</v>
      </c>
      <c r="F34" s="425">
        <f t="shared" si="12"/>
        <v>0</v>
      </c>
      <c r="G34" s="414">
        <f t="shared" si="13"/>
        <v>1.45</v>
      </c>
      <c r="J34" s="102"/>
      <c r="K34" s="100"/>
      <c r="L34" s="100"/>
      <c r="M34" s="100"/>
      <c r="N34" s="100"/>
      <c r="O34" s="100"/>
      <c r="P34" s="100"/>
    </row>
    <row r="35" spans="1:16" s="103" customFormat="1" ht="23.25" customHeight="1" thickBot="1" x14ac:dyDescent="0.25">
      <c r="A35" s="659"/>
      <c r="B35" s="455">
        <f>C34</f>
        <v>16</v>
      </c>
      <c r="C35" s="454">
        <v>25</v>
      </c>
      <c r="D35" s="451">
        <v>1.5</v>
      </c>
      <c r="E35" s="456">
        <f t="shared" si="11"/>
        <v>1.5</v>
      </c>
      <c r="F35" s="430">
        <f t="shared" si="12"/>
        <v>0</v>
      </c>
      <c r="G35" s="457">
        <f t="shared" si="13"/>
        <v>1.5</v>
      </c>
      <c r="J35" s="102"/>
      <c r="K35" s="100"/>
      <c r="L35" s="100"/>
      <c r="M35" s="100"/>
      <c r="N35" s="100"/>
      <c r="O35" s="100"/>
      <c r="P35" s="100"/>
    </row>
  </sheetData>
  <mergeCells count="10">
    <mergeCell ref="A29:A35"/>
    <mergeCell ref="A22:A28"/>
    <mergeCell ref="A14:A21"/>
    <mergeCell ref="A6:A13"/>
    <mergeCell ref="A1:G2"/>
    <mergeCell ref="A4:A5"/>
    <mergeCell ref="B4:C5"/>
    <mergeCell ref="D4:D5"/>
    <mergeCell ref="E4:F4"/>
    <mergeCell ref="G4:G5"/>
  </mergeCells>
  <phoneticPr fontId="36"/>
  <pageMargins left="0.70866141732283472" right="0.70866141732283472" top="0.74803149606299213" bottom="0" header="0.31496062992125984" footer="0.31496062992125984"/>
  <pageSetup paperSize="9" scale="8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M65"/>
  <sheetViews>
    <sheetView view="pageBreakPreview" zoomScaleNormal="100" zoomScaleSheetLayoutView="100" workbookViewId="0">
      <pane ySplit="6" topLeftCell="A7" activePane="bottomLeft" state="frozen"/>
      <selection pane="bottomLeft" activeCell="B1" sqref="B1:L1"/>
    </sheetView>
  </sheetViews>
  <sheetFormatPr defaultColWidth="9.09765625" defaultRowHeight="12" x14ac:dyDescent="0.2"/>
  <cols>
    <col min="1" max="1" width="2.8984375" style="98" customWidth="1"/>
    <col min="2" max="2" width="9.3984375" style="99" customWidth="1"/>
    <col min="3" max="3" width="3.09765625" style="100" customWidth="1"/>
    <col min="4" max="4" width="9.69921875" style="99" customWidth="1"/>
    <col min="5" max="5" width="8.09765625" style="99" customWidth="1"/>
    <col min="6" max="6" width="9.69921875" style="101" customWidth="1"/>
    <col min="7" max="8" width="9.69921875" style="102" customWidth="1"/>
    <col min="9" max="9" width="9.69921875" style="101" customWidth="1"/>
    <col min="10" max="10" width="9.69921875" style="102" customWidth="1"/>
    <col min="11" max="11" width="9.69921875" style="103" customWidth="1"/>
    <col min="12" max="12" width="9.69921875" style="102" customWidth="1"/>
    <col min="13" max="13" width="2.69921875" style="100" customWidth="1"/>
    <col min="14" max="14" width="2.69921875" style="100" bestFit="1" customWidth="1"/>
    <col min="15" max="15" width="5.69921875" style="100" customWidth="1"/>
    <col min="16" max="16" width="9.09765625" style="100" bestFit="1"/>
    <col min="17" max="16384" width="9.09765625" style="100"/>
  </cols>
  <sheetData>
    <row r="1" spans="1:13" ht="21.75" customHeight="1" x14ac:dyDescent="0.2">
      <c r="A1" s="104"/>
      <c r="B1" s="549" t="s">
        <v>249</v>
      </c>
      <c r="C1" s="549"/>
      <c r="D1" s="549"/>
      <c r="E1" s="549"/>
      <c r="F1" s="549"/>
      <c r="G1" s="549"/>
      <c r="H1" s="549"/>
      <c r="I1" s="549"/>
      <c r="J1" s="549"/>
      <c r="K1" s="549"/>
      <c r="L1" s="549"/>
      <c r="M1" s="106"/>
    </row>
    <row r="2" spans="1:13" ht="12.5" thickBot="1" x14ac:dyDescent="0.25">
      <c r="A2" s="104"/>
      <c r="B2" s="550" t="s">
        <v>130</v>
      </c>
      <c r="C2" s="550"/>
      <c r="D2" s="550"/>
      <c r="E2" s="550"/>
      <c r="F2" s="550"/>
      <c r="G2" s="550"/>
      <c r="H2" s="550"/>
      <c r="I2" s="550"/>
      <c r="J2" s="550"/>
      <c r="K2" s="550"/>
      <c r="L2" s="550"/>
      <c r="M2" s="106"/>
    </row>
    <row r="3" spans="1:13" ht="12" customHeight="1" x14ac:dyDescent="0.15">
      <c r="A3" s="107"/>
      <c r="B3" s="551" t="s">
        <v>213</v>
      </c>
      <c r="C3" s="552"/>
      <c r="D3" s="557" t="s">
        <v>195</v>
      </c>
      <c r="E3" s="558"/>
      <c r="F3" s="563" t="s">
        <v>214</v>
      </c>
      <c r="G3" s="565" t="s">
        <v>271</v>
      </c>
      <c r="H3" s="108" t="s">
        <v>192</v>
      </c>
      <c r="I3" s="109" t="s">
        <v>182</v>
      </c>
      <c r="J3" s="567" t="s">
        <v>31</v>
      </c>
      <c r="K3" s="568"/>
      <c r="L3" s="110" t="s">
        <v>114</v>
      </c>
      <c r="M3" s="106"/>
    </row>
    <row r="4" spans="1:13" ht="12" customHeight="1" x14ac:dyDescent="0.2">
      <c r="A4" s="107"/>
      <c r="B4" s="553"/>
      <c r="C4" s="554"/>
      <c r="D4" s="559"/>
      <c r="E4" s="560"/>
      <c r="F4" s="564"/>
      <c r="G4" s="566"/>
      <c r="H4" s="113" t="s">
        <v>122</v>
      </c>
      <c r="I4" s="114" t="s">
        <v>24</v>
      </c>
      <c r="J4" s="569"/>
      <c r="K4" s="570"/>
      <c r="L4" s="117" t="s">
        <v>46</v>
      </c>
      <c r="M4" s="106"/>
    </row>
    <row r="5" spans="1:13" ht="12" customHeight="1" x14ac:dyDescent="0.2">
      <c r="A5" s="107"/>
      <c r="B5" s="553"/>
      <c r="C5" s="554"/>
      <c r="D5" s="559"/>
      <c r="E5" s="560"/>
      <c r="F5" s="111"/>
      <c r="G5" s="112"/>
      <c r="H5" s="113" t="s">
        <v>132</v>
      </c>
      <c r="I5" s="114"/>
      <c r="J5" s="115"/>
      <c r="K5" s="116"/>
      <c r="L5" s="117"/>
      <c r="M5" s="106"/>
    </row>
    <row r="6" spans="1:13" ht="15" customHeight="1" thickBot="1" x14ac:dyDescent="0.25">
      <c r="A6" s="107"/>
      <c r="B6" s="555"/>
      <c r="C6" s="556"/>
      <c r="D6" s="561"/>
      <c r="E6" s="562"/>
      <c r="F6" s="118" t="s">
        <v>91</v>
      </c>
      <c r="G6" s="119" t="s">
        <v>179</v>
      </c>
      <c r="H6" s="120" t="s">
        <v>26</v>
      </c>
      <c r="I6" s="121" t="s">
        <v>42</v>
      </c>
      <c r="J6" s="122" t="s">
        <v>10</v>
      </c>
      <c r="K6" s="123" t="s">
        <v>169</v>
      </c>
      <c r="L6" s="124" t="s">
        <v>244</v>
      </c>
      <c r="M6" s="106"/>
    </row>
    <row r="7" spans="1:13" ht="15" customHeight="1" x14ac:dyDescent="0.2">
      <c r="A7" s="193"/>
      <c r="B7" s="169"/>
      <c r="C7" s="581" t="s">
        <v>220</v>
      </c>
      <c r="D7" s="127"/>
      <c r="E7" s="128">
        <v>10</v>
      </c>
      <c r="F7" s="129">
        <v>1.9</v>
      </c>
      <c r="G7" s="129">
        <v>0.3</v>
      </c>
      <c r="H7" s="129">
        <v>1.3</v>
      </c>
      <c r="I7" s="130">
        <f t="shared" ref="I7:I12" si="0">F7-G7-H7</f>
        <v>0.29999999999999982</v>
      </c>
      <c r="J7" s="131">
        <v>0.3</v>
      </c>
      <c r="K7" s="132">
        <f t="shared" ref="K7:K16" si="1">J7/2</f>
        <v>0.15</v>
      </c>
      <c r="L7" s="133">
        <f t="shared" ref="L7:L12" si="2">F7-G7-H7-J7</f>
        <v>0</v>
      </c>
      <c r="M7" s="134"/>
    </row>
    <row r="8" spans="1:13" ht="15.75" customHeight="1" x14ac:dyDescent="0.2">
      <c r="A8" s="193"/>
      <c r="B8" s="169"/>
      <c r="C8" s="582"/>
      <c r="D8" s="136">
        <v>10</v>
      </c>
      <c r="E8" s="137">
        <v>12</v>
      </c>
      <c r="F8" s="143">
        <v>1.95</v>
      </c>
      <c r="G8" s="143">
        <v>0.3</v>
      </c>
      <c r="H8" s="138">
        <v>1.35</v>
      </c>
      <c r="I8" s="144">
        <f t="shared" si="0"/>
        <v>0.29999999999999982</v>
      </c>
      <c r="J8" s="145">
        <v>0.3</v>
      </c>
      <c r="K8" s="146">
        <f t="shared" si="1"/>
        <v>0.15</v>
      </c>
      <c r="L8" s="147">
        <f t="shared" si="2"/>
        <v>0</v>
      </c>
      <c r="M8" s="134"/>
    </row>
    <row r="9" spans="1:13" ht="15.75" customHeight="1" x14ac:dyDescent="0.2">
      <c r="A9" s="193"/>
      <c r="B9" s="169"/>
      <c r="C9" s="582"/>
      <c r="D9" s="136">
        <f>E8</f>
        <v>12</v>
      </c>
      <c r="E9" s="137">
        <v>13</v>
      </c>
      <c r="F9" s="143">
        <v>2.0499999999999998</v>
      </c>
      <c r="G9" s="143">
        <v>0.3</v>
      </c>
      <c r="H9" s="138">
        <v>1.45</v>
      </c>
      <c r="I9" s="144">
        <f t="shared" si="0"/>
        <v>0.29999999999999982</v>
      </c>
      <c r="J9" s="145">
        <v>0.3</v>
      </c>
      <c r="K9" s="146">
        <f t="shared" si="1"/>
        <v>0.15</v>
      </c>
      <c r="L9" s="147">
        <f t="shared" si="2"/>
        <v>0</v>
      </c>
      <c r="M9" s="134"/>
    </row>
    <row r="10" spans="1:13" ht="15.75" customHeight="1" x14ac:dyDescent="0.2">
      <c r="A10" s="193"/>
      <c r="B10" s="170"/>
      <c r="C10" s="583"/>
      <c r="D10" s="136">
        <v>13</v>
      </c>
      <c r="E10" s="137">
        <v>15</v>
      </c>
      <c r="F10" s="143">
        <v>2.15</v>
      </c>
      <c r="G10" s="143">
        <v>0.3</v>
      </c>
      <c r="H10" s="143">
        <v>1.55</v>
      </c>
      <c r="I10" s="144">
        <f t="shared" si="0"/>
        <v>0.29999999999999982</v>
      </c>
      <c r="J10" s="145">
        <v>0.3</v>
      </c>
      <c r="K10" s="146">
        <f t="shared" si="1"/>
        <v>0.15</v>
      </c>
      <c r="L10" s="147">
        <f t="shared" si="2"/>
        <v>0</v>
      </c>
      <c r="M10" s="134"/>
    </row>
    <row r="11" spans="1:13" ht="15.75" customHeight="1" x14ac:dyDescent="0.2">
      <c r="A11" s="193"/>
      <c r="B11" s="148">
        <v>39499</v>
      </c>
      <c r="C11" s="583"/>
      <c r="D11" s="136">
        <f>E10</f>
        <v>15</v>
      </c>
      <c r="E11" s="137">
        <v>17</v>
      </c>
      <c r="F11" s="143">
        <v>2.25</v>
      </c>
      <c r="G11" s="143">
        <v>0.3</v>
      </c>
      <c r="H11" s="143">
        <v>1.65</v>
      </c>
      <c r="I11" s="144">
        <f t="shared" si="0"/>
        <v>0.30000000000000004</v>
      </c>
      <c r="J11" s="145">
        <v>0.3</v>
      </c>
      <c r="K11" s="146">
        <f t="shared" si="1"/>
        <v>0.15</v>
      </c>
      <c r="L11" s="147">
        <f t="shared" si="2"/>
        <v>0</v>
      </c>
      <c r="M11" s="134"/>
    </row>
    <row r="12" spans="1:13" ht="15.75" customHeight="1" x14ac:dyDescent="0.2">
      <c r="A12" s="193"/>
      <c r="B12" s="542" t="s">
        <v>29</v>
      </c>
      <c r="C12" s="584"/>
      <c r="D12" s="150">
        <f>E11</f>
        <v>17</v>
      </c>
      <c r="E12" s="194">
        <v>25</v>
      </c>
      <c r="F12" s="152">
        <v>2.2999999999999998</v>
      </c>
      <c r="G12" s="152">
        <v>0.3</v>
      </c>
      <c r="H12" s="152">
        <v>1.7</v>
      </c>
      <c r="I12" s="153">
        <f t="shared" si="0"/>
        <v>0.29999999999999982</v>
      </c>
      <c r="J12" s="154">
        <v>0.3</v>
      </c>
      <c r="K12" s="155">
        <f t="shared" si="1"/>
        <v>0.15</v>
      </c>
      <c r="L12" s="156">
        <f t="shared" si="2"/>
        <v>0</v>
      </c>
      <c r="M12" s="134"/>
    </row>
    <row r="13" spans="1:13" ht="15.75" customHeight="1" x14ac:dyDescent="0.2">
      <c r="A13" s="193"/>
      <c r="B13" s="542"/>
      <c r="C13" s="585" t="s">
        <v>119</v>
      </c>
      <c r="D13" s="157"/>
      <c r="E13" s="158">
        <v>10</v>
      </c>
      <c r="F13" s="138">
        <v>1.9</v>
      </c>
      <c r="G13" s="138">
        <v>0.3</v>
      </c>
      <c r="H13" s="138" t="s">
        <v>83</v>
      </c>
      <c r="I13" s="139">
        <f t="shared" ref="I13:I18" si="3">F13-G13</f>
        <v>1.5999999999999999</v>
      </c>
      <c r="J13" s="140">
        <v>0.3</v>
      </c>
      <c r="K13" s="141">
        <f t="shared" si="1"/>
        <v>0.15</v>
      </c>
      <c r="L13" s="142">
        <f t="shared" ref="L13:L18" si="4">F13-G13-J13</f>
        <v>1.2999999999999998</v>
      </c>
      <c r="M13" s="134"/>
    </row>
    <row r="14" spans="1:13" ht="16" customHeight="1" x14ac:dyDescent="0.2">
      <c r="A14" s="193"/>
      <c r="B14" s="148">
        <v>39525</v>
      </c>
      <c r="C14" s="585"/>
      <c r="D14" s="136">
        <v>10</v>
      </c>
      <c r="E14" s="137">
        <v>12</v>
      </c>
      <c r="F14" s="143">
        <v>1.95</v>
      </c>
      <c r="G14" s="143">
        <v>0.3</v>
      </c>
      <c r="H14" s="143" t="s">
        <v>83</v>
      </c>
      <c r="I14" s="144">
        <f t="shared" si="3"/>
        <v>1.65</v>
      </c>
      <c r="J14" s="145">
        <v>0.3</v>
      </c>
      <c r="K14" s="146">
        <f t="shared" si="1"/>
        <v>0.15</v>
      </c>
      <c r="L14" s="147">
        <f t="shared" si="4"/>
        <v>1.3499999999999999</v>
      </c>
      <c r="M14" s="134"/>
    </row>
    <row r="15" spans="1:13" ht="16" customHeight="1" x14ac:dyDescent="0.2">
      <c r="A15" s="193"/>
      <c r="B15" s="198"/>
      <c r="C15" s="585"/>
      <c r="D15" s="136">
        <f>E14</f>
        <v>12</v>
      </c>
      <c r="E15" s="137">
        <v>13</v>
      </c>
      <c r="F15" s="143">
        <v>2.0499999999999998</v>
      </c>
      <c r="G15" s="143">
        <v>0.3</v>
      </c>
      <c r="H15" s="143" t="s">
        <v>83</v>
      </c>
      <c r="I15" s="144">
        <f t="shared" si="3"/>
        <v>1.7499999999999998</v>
      </c>
      <c r="J15" s="145">
        <v>0.3</v>
      </c>
      <c r="K15" s="146">
        <f t="shared" si="1"/>
        <v>0.15</v>
      </c>
      <c r="L15" s="147">
        <f t="shared" si="4"/>
        <v>1.4499999999999997</v>
      </c>
      <c r="M15" s="134"/>
    </row>
    <row r="16" spans="1:13" ht="16" customHeight="1" x14ac:dyDescent="0.2">
      <c r="A16" s="193"/>
      <c r="B16" s="199"/>
      <c r="C16" s="585"/>
      <c r="D16" s="136">
        <v>13</v>
      </c>
      <c r="E16" s="137">
        <v>15</v>
      </c>
      <c r="F16" s="143">
        <v>2.15</v>
      </c>
      <c r="G16" s="143">
        <v>0.3</v>
      </c>
      <c r="H16" s="143" t="s">
        <v>83</v>
      </c>
      <c r="I16" s="144">
        <f t="shared" si="3"/>
        <v>1.8499999999999999</v>
      </c>
      <c r="J16" s="145">
        <v>0.3</v>
      </c>
      <c r="K16" s="146">
        <f t="shared" si="1"/>
        <v>0.15</v>
      </c>
      <c r="L16" s="147">
        <f t="shared" si="4"/>
        <v>1.5499999999999998</v>
      </c>
      <c r="M16" s="134"/>
    </row>
    <row r="17" spans="1:13" ht="16" customHeight="1" x14ac:dyDescent="0.2">
      <c r="A17" s="193"/>
      <c r="B17" s="199"/>
      <c r="C17" s="585"/>
      <c r="D17" s="136">
        <f>E16</f>
        <v>15</v>
      </c>
      <c r="E17" s="137">
        <v>17</v>
      </c>
      <c r="F17" s="143">
        <v>2.25</v>
      </c>
      <c r="G17" s="143">
        <v>0.3</v>
      </c>
      <c r="H17" s="143" t="s">
        <v>83</v>
      </c>
      <c r="I17" s="144">
        <f t="shared" si="3"/>
        <v>1.95</v>
      </c>
      <c r="J17" s="145">
        <v>0.3</v>
      </c>
      <c r="K17" s="146">
        <f t="shared" ref="K17:K26" si="5">J17/2</f>
        <v>0.15</v>
      </c>
      <c r="L17" s="147">
        <f t="shared" si="4"/>
        <v>1.65</v>
      </c>
      <c r="M17" s="134"/>
    </row>
    <row r="18" spans="1:13" ht="16" customHeight="1" thickBot="1" x14ac:dyDescent="0.25">
      <c r="A18" s="193"/>
      <c r="B18" s="200"/>
      <c r="C18" s="586"/>
      <c r="D18" s="167">
        <f>E17</f>
        <v>17</v>
      </c>
      <c r="E18" s="196">
        <v>25</v>
      </c>
      <c r="F18" s="162">
        <v>2.2999999999999998</v>
      </c>
      <c r="G18" s="162">
        <v>0.3</v>
      </c>
      <c r="H18" s="162" t="s">
        <v>83</v>
      </c>
      <c r="I18" s="163">
        <f t="shared" si="3"/>
        <v>1.9999999999999998</v>
      </c>
      <c r="J18" s="164">
        <v>0.3</v>
      </c>
      <c r="K18" s="165">
        <f t="shared" si="5"/>
        <v>0.15</v>
      </c>
      <c r="L18" s="197">
        <f t="shared" si="4"/>
        <v>1.6999999999999997</v>
      </c>
      <c r="M18" s="134"/>
    </row>
    <row r="19" spans="1:13" ht="16" customHeight="1" x14ac:dyDescent="0.2">
      <c r="A19" s="193"/>
      <c r="B19" s="169"/>
      <c r="C19" s="575" t="s">
        <v>220</v>
      </c>
      <c r="D19" s="127"/>
      <c r="E19" s="128">
        <v>11</v>
      </c>
      <c r="F19" s="129">
        <v>1.9</v>
      </c>
      <c r="G19" s="129">
        <v>0.33</v>
      </c>
      <c r="H19" s="129">
        <v>1.25</v>
      </c>
      <c r="I19" s="130">
        <f>F19-G19-H19</f>
        <v>0.31999999999999984</v>
      </c>
      <c r="J19" s="131">
        <v>0.32</v>
      </c>
      <c r="K19" s="132">
        <f t="shared" si="5"/>
        <v>0.16</v>
      </c>
      <c r="L19" s="133">
        <f>F19-G19-H19-J19</f>
        <v>0</v>
      </c>
      <c r="M19" s="134"/>
    </row>
    <row r="20" spans="1:13" ht="15.75" customHeight="1" x14ac:dyDescent="0.2">
      <c r="A20" s="193"/>
      <c r="B20" s="169"/>
      <c r="C20" s="580"/>
      <c r="D20" s="136">
        <v>11</v>
      </c>
      <c r="E20" s="137">
        <v>13</v>
      </c>
      <c r="F20" s="143">
        <v>2</v>
      </c>
      <c r="G20" s="143">
        <v>0.33</v>
      </c>
      <c r="H20" s="138">
        <v>1.35</v>
      </c>
      <c r="I20" s="144">
        <f>F20-G20-H20</f>
        <v>0.31999999999999984</v>
      </c>
      <c r="J20" s="145">
        <v>0.32</v>
      </c>
      <c r="K20" s="146">
        <f t="shared" si="5"/>
        <v>0.16</v>
      </c>
      <c r="L20" s="147">
        <f>F20-G20-H20-J20</f>
        <v>0</v>
      </c>
      <c r="M20" s="134"/>
    </row>
    <row r="21" spans="1:13" ht="15.75" customHeight="1" x14ac:dyDescent="0.2">
      <c r="A21" s="193"/>
      <c r="B21" s="170"/>
      <c r="C21" s="576"/>
      <c r="D21" s="136">
        <v>13</v>
      </c>
      <c r="E21" s="137">
        <v>14</v>
      </c>
      <c r="F21" s="143">
        <v>2.1</v>
      </c>
      <c r="G21" s="143">
        <v>0.33</v>
      </c>
      <c r="H21" s="143">
        <v>1.45</v>
      </c>
      <c r="I21" s="144">
        <f>F21-G21-H21</f>
        <v>0.32000000000000006</v>
      </c>
      <c r="J21" s="145">
        <v>0.32</v>
      </c>
      <c r="K21" s="146">
        <f t="shared" si="5"/>
        <v>0.16</v>
      </c>
      <c r="L21" s="147">
        <f>F21-G21-H21-J21</f>
        <v>0</v>
      </c>
      <c r="M21" s="134"/>
    </row>
    <row r="22" spans="1:13" ht="15.75" customHeight="1" x14ac:dyDescent="0.2">
      <c r="A22" s="193"/>
      <c r="B22" s="148">
        <v>39526</v>
      </c>
      <c r="C22" s="576"/>
      <c r="D22" s="136">
        <f>E21</f>
        <v>14</v>
      </c>
      <c r="E22" s="137">
        <v>16</v>
      </c>
      <c r="F22" s="143">
        <v>2.2000000000000002</v>
      </c>
      <c r="G22" s="143">
        <v>0.33</v>
      </c>
      <c r="H22" s="143">
        <v>1.55</v>
      </c>
      <c r="I22" s="144">
        <f>F22-G22-H22</f>
        <v>0.32000000000000006</v>
      </c>
      <c r="J22" s="145">
        <v>0.32</v>
      </c>
      <c r="K22" s="146">
        <f t="shared" si="5"/>
        <v>0.16</v>
      </c>
      <c r="L22" s="147">
        <f>F22-G22-H22-J22</f>
        <v>0</v>
      </c>
      <c r="M22" s="134"/>
    </row>
    <row r="23" spans="1:13" ht="15.75" customHeight="1" x14ac:dyDescent="0.2">
      <c r="A23" s="193"/>
      <c r="B23" s="542" t="s">
        <v>29</v>
      </c>
      <c r="C23" s="577"/>
      <c r="D23" s="150">
        <f>E22</f>
        <v>16</v>
      </c>
      <c r="E23" s="194">
        <v>25</v>
      </c>
      <c r="F23" s="152">
        <v>2.25</v>
      </c>
      <c r="G23" s="152">
        <v>0.33</v>
      </c>
      <c r="H23" s="152">
        <v>1.6</v>
      </c>
      <c r="I23" s="153">
        <f>F23-G23-H23</f>
        <v>0.31999999999999984</v>
      </c>
      <c r="J23" s="154">
        <v>0.32</v>
      </c>
      <c r="K23" s="155">
        <f t="shared" si="5"/>
        <v>0.16</v>
      </c>
      <c r="L23" s="156">
        <f>F23-G23-H23-J23</f>
        <v>0</v>
      </c>
      <c r="M23" s="134"/>
    </row>
    <row r="24" spans="1:13" ht="15.75" customHeight="1" x14ac:dyDescent="0.2">
      <c r="A24" s="193"/>
      <c r="B24" s="542"/>
      <c r="C24" s="578" t="s">
        <v>119</v>
      </c>
      <c r="D24" s="157"/>
      <c r="E24" s="158">
        <v>11</v>
      </c>
      <c r="F24" s="138">
        <v>1.9</v>
      </c>
      <c r="G24" s="138">
        <v>0.33</v>
      </c>
      <c r="H24" s="138" t="s">
        <v>83</v>
      </c>
      <c r="I24" s="139">
        <f>F24-G24</f>
        <v>1.5699999999999998</v>
      </c>
      <c r="J24" s="140">
        <v>0.32</v>
      </c>
      <c r="K24" s="141">
        <f t="shared" si="5"/>
        <v>0.16</v>
      </c>
      <c r="L24" s="142">
        <f>F24-G24-J24</f>
        <v>1.2499999999999998</v>
      </c>
      <c r="M24" s="134"/>
    </row>
    <row r="25" spans="1:13" ht="16" customHeight="1" x14ac:dyDescent="0.2">
      <c r="A25" s="193"/>
      <c r="B25" s="148">
        <v>39555</v>
      </c>
      <c r="C25" s="578"/>
      <c r="D25" s="136">
        <v>11</v>
      </c>
      <c r="E25" s="137">
        <v>13</v>
      </c>
      <c r="F25" s="143">
        <v>2</v>
      </c>
      <c r="G25" s="143">
        <v>0.33</v>
      </c>
      <c r="H25" s="143" t="s">
        <v>83</v>
      </c>
      <c r="I25" s="144">
        <f>F25-G25</f>
        <v>1.67</v>
      </c>
      <c r="J25" s="145">
        <v>0.32</v>
      </c>
      <c r="K25" s="146">
        <f t="shared" si="5"/>
        <v>0.16</v>
      </c>
      <c r="L25" s="147">
        <f>F25-G25-J25</f>
        <v>1.3499999999999999</v>
      </c>
      <c r="M25" s="134"/>
    </row>
    <row r="26" spans="1:13" ht="16" customHeight="1" x14ac:dyDescent="0.2">
      <c r="A26" s="193"/>
      <c r="B26" s="199"/>
      <c r="C26" s="578"/>
      <c r="D26" s="136">
        <v>13</v>
      </c>
      <c r="E26" s="137">
        <v>14</v>
      </c>
      <c r="F26" s="143">
        <v>2.1</v>
      </c>
      <c r="G26" s="143">
        <v>0.33</v>
      </c>
      <c r="H26" s="143" t="s">
        <v>83</v>
      </c>
      <c r="I26" s="144">
        <f>F26-G26</f>
        <v>1.77</v>
      </c>
      <c r="J26" s="145">
        <v>0.32</v>
      </c>
      <c r="K26" s="146">
        <f t="shared" si="5"/>
        <v>0.16</v>
      </c>
      <c r="L26" s="147">
        <f>F26-G26-J26</f>
        <v>1.45</v>
      </c>
      <c r="M26" s="134"/>
    </row>
    <row r="27" spans="1:13" ht="16" customHeight="1" x14ac:dyDescent="0.2">
      <c r="A27" s="193"/>
      <c r="B27" s="199"/>
      <c r="C27" s="578"/>
      <c r="D27" s="136">
        <f>E26</f>
        <v>14</v>
      </c>
      <c r="E27" s="137">
        <v>16</v>
      </c>
      <c r="F27" s="143">
        <v>2.2000000000000002</v>
      </c>
      <c r="G27" s="143">
        <v>0.33</v>
      </c>
      <c r="H27" s="143" t="s">
        <v>83</v>
      </c>
      <c r="I27" s="144">
        <f>F27-G27</f>
        <v>1.87</v>
      </c>
      <c r="J27" s="145">
        <v>0.32</v>
      </c>
      <c r="K27" s="146">
        <f t="shared" ref="K27:K32" si="6">J27/2</f>
        <v>0.16</v>
      </c>
      <c r="L27" s="147">
        <f>F27-G27-J27</f>
        <v>1.55</v>
      </c>
      <c r="M27" s="134"/>
    </row>
    <row r="28" spans="1:13" ht="16" customHeight="1" thickBot="1" x14ac:dyDescent="0.25">
      <c r="A28" s="193"/>
      <c r="B28" s="200"/>
      <c r="C28" s="579"/>
      <c r="D28" s="167">
        <f>E27</f>
        <v>16</v>
      </c>
      <c r="E28" s="196">
        <v>25</v>
      </c>
      <c r="F28" s="162">
        <v>2.25</v>
      </c>
      <c r="G28" s="162">
        <v>0.33</v>
      </c>
      <c r="H28" s="162" t="s">
        <v>83</v>
      </c>
      <c r="I28" s="163">
        <f>F28-G28</f>
        <v>1.92</v>
      </c>
      <c r="J28" s="164">
        <v>0.32</v>
      </c>
      <c r="K28" s="165">
        <f t="shared" si="6"/>
        <v>0.16</v>
      </c>
      <c r="L28" s="197">
        <f>F28-G28-J28</f>
        <v>1.5999999999999999</v>
      </c>
      <c r="M28" s="134"/>
    </row>
    <row r="29" spans="1:13" ht="15.75" customHeight="1" x14ac:dyDescent="0.2">
      <c r="A29" s="104"/>
      <c r="B29" s="169"/>
      <c r="C29" s="575" t="s">
        <v>220</v>
      </c>
      <c r="D29" s="127"/>
      <c r="E29" s="128">
        <v>13</v>
      </c>
      <c r="F29" s="129">
        <v>1.95</v>
      </c>
      <c r="G29" s="129">
        <v>0.3</v>
      </c>
      <c r="H29" s="129">
        <v>1.35</v>
      </c>
      <c r="I29" s="130">
        <f>F29-G29-H29</f>
        <v>0.29999999999999982</v>
      </c>
      <c r="J29" s="131">
        <v>0.3</v>
      </c>
      <c r="K29" s="132">
        <f t="shared" si="6"/>
        <v>0.15</v>
      </c>
      <c r="L29" s="133">
        <f>F29-G29-H29-J29</f>
        <v>0</v>
      </c>
      <c r="M29" s="106"/>
    </row>
    <row r="30" spans="1:13" ht="15.75" customHeight="1" x14ac:dyDescent="0.2">
      <c r="A30" s="104"/>
      <c r="B30" s="169"/>
      <c r="C30" s="580"/>
      <c r="D30" s="136">
        <v>13</v>
      </c>
      <c r="E30" s="137">
        <v>14</v>
      </c>
      <c r="F30" s="143">
        <v>2.0499999999999998</v>
      </c>
      <c r="G30" s="143">
        <v>0.3</v>
      </c>
      <c r="H30" s="138">
        <v>1.45</v>
      </c>
      <c r="I30" s="144">
        <f>F30-G30-H30</f>
        <v>0.29999999999999982</v>
      </c>
      <c r="J30" s="145">
        <v>0.3</v>
      </c>
      <c r="K30" s="146">
        <f t="shared" si="6"/>
        <v>0.15</v>
      </c>
      <c r="L30" s="147">
        <f>F30-G30-H30-J30</f>
        <v>0</v>
      </c>
      <c r="M30" s="183"/>
    </row>
    <row r="31" spans="1:13" ht="15.75" customHeight="1" x14ac:dyDescent="0.2">
      <c r="A31" s="104"/>
      <c r="B31" s="170"/>
      <c r="C31" s="576"/>
      <c r="D31" s="136">
        <v>14</v>
      </c>
      <c r="E31" s="137">
        <v>16</v>
      </c>
      <c r="F31" s="143">
        <v>2.15</v>
      </c>
      <c r="G31" s="143">
        <v>0.3</v>
      </c>
      <c r="H31" s="143">
        <v>1.55</v>
      </c>
      <c r="I31" s="144">
        <f>F31-G31-H31</f>
        <v>0.29999999999999982</v>
      </c>
      <c r="J31" s="145">
        <v>0.3</v>
      </c>
      <c r="K31" s="146">
        <f t="shared" si="6"/>
        <v>0.15</v>
      </c>
      <c r="L31" s="147">
        <f>F31-G31-H31-J31</f>
        <v>0</v>
      </c>
    </row>
    <row r="32" spans="1:13" ht="15.75" customHeight="1" x14ac:dyDescent="0.2">
      <c r="A32" s="104"/>
      <c r="B32" s="148">
        <v>39556</v>
      </c>
      <c r="C32" s="576"/>
      <c r="D32" s="136">
        <f>E31</f>
        <v>16</v>
      </c>
      <c r="E32" s="137">
        <v>17</v>
      </c>
      <c r="F32" s="143">
        <v>2.25</v>
      </c>
      <c r="G32" s="143">
        <v>0.3</v>
      </c>
      <c r="H32" s="143">
        <v>1.65</v>
      </c>
      <c r="I32" s="144">
        <f>F32-G32-H32</f>
        <v>0.30000000000000004</v>
      </c>
      <c r="J32" s="145">
        <v>0.3</v>
      </c>
      <c r="K32" s="146">
        <f t="shared" si="6"/>
        <v>0.15</v>
      </c>
      <c r="L32" s="147">
        <f>F32-G32-H32-J32</f>
        <v>0</v>
      </c>
      <c r="M32" s="187"/>
    </row>
    <row r="33" spans="1:13" ht="15.75" customHeight="1" x14ac:dyDescent="0.2">
      <c r="A33" s="104"/>
      <c r="B33" s="542" t="s">
        <v>29</v>
      </c>
      <c r="C33" s="577"/>
      <c r="D33" s="150">
        <f>E32</f>
        <v>17</v>
      </c>
      <c r="E33" s="194">
        <v>25</v>
      </c>
      <c r="F33" s="152">
        <v>2.2999999999999998</v>
      </c>
      <c r="G33" s="152">
        <v>0.3</v>
      </c>
      <c r="H33" s="152">
        <v>1.7</v>
      </c>
      <c r="I33" s="153">
        <f>F33-G33-H33</f>
        <v>0.29999999999999982</v>
      </c>
      <c r="J33" s="154">
        <v>0.3</v>
      </c>
      <c r="K33" s="155">
        <f t="shared" ref="K33:K42" si="7">J33/2</f>
        <v>0.15</v>
      </c>
      <c r="L33" s="156">
        <f>F33-G33-H33-J33</f>
        <v>0</v>
      </c>
      <c r="M33" s="187"/>
    </row>
    <row r="34" spans="1:13" ht="15.75" customHeight="1" x14ac:dyDescent="0.2">
      <c r="A34" s="104"/>
      <c r="B34" s="542"/>
      <c r="C34" s="578" t="s">
        <v>119</v>
      </c>
      <c r="D34" s="157"/>
      <c r="E34" s="158">
        <v>13</v>
      </c>
      <c r="F34" s="138">
        <v>1.95</v>
      </c>
      <c r="G34" s="138">
        <v>0.3</v>
      </c>
      <c r="H34" s="138" t="s">
        <v>83</v>
      </c>
      <c r="I34" s="139">
        <f>F34-G34</f>
        <v>1.65</v>
      </c>
      <c r="J34" s="140">
        <v>0.3</v>
      </c>
      <c r="K34" s="141">
        <f t="shared" si="7"/>
        <v>0.15</v>
      </c>
      <c r="L34" s="142">
        <f>F34-G34-J34</f>
        <v>1.3499999999999999</v>
      </c>
      <c r="M34" s="187"/>
    </row>
    <row r="35" spans="1:13" ht="15.75" customHeight="1" x14ac:dyDescent="0.2">
      <c r="B35" s="148">
        <v>39590</v>
      </c>
      <c r="C35" s="578"/>
      <c r="D35" s="136">
        <v>13</v>
      </c>
      <c r="E35" s="137">
        <v>14</v>
      </c>
      <c r="F35" s="143">
        <v>2.0499999999999998</v>
      </c>
      <c r="G35" s="143">
        <v>0.3</v>
      </c>
      <c r="H35" s="143" t="s">
        <v>83</v>
      </c>
      <c r="I35" s="144">
        <f>F35-G35</f>
        <v>1.7499999999999998</v>
      </c>
      <c r="J35" s="145">
        <v>0.3</v>
      </c>
      <c r="K35" s="146">
        <f t="shared" si="7"/>
        <v>0.15</v>
      </c>
      <c r="L35" s="147">
        <f>F35-G35-J35</f>
        <v>1.4499999999999997</v>
      </c>
    </row>
    <row r="36" spans="1:13" ht="15.75" customHeight="1" x14ac:dyDescent="0.2">
      <c r="B36" s="199"/>
      <c r="C36" s="578"/>
      <c r="D36" s="136">
        <v>14</v>
      </c>
      <c r="E36" s="137">
        <v>16</v>
      </c>
      <c r="F36" s="143">
        <v>2.15</v>
      </c>
      <c r="G36" s="143">
        <v>0.3</v>
      </c>
      <c r="H36" s="143" t="s">
        <v>83</v>
      </c>
      <c r="I36" s="144">
        <f>F36-G36</f>
        <v>1.8499999999999999</v>
      </c>
      <c r="J36" s="145">
        <v>0.3</v>
      </c>
      <c r="K36" s="146">
        <f t="shared" si="7"/>
        <v>0.15</v>
      </c>
      <c r="L36" s="147">
        <f>F36-G36-J36</f>
        <v>1.5499999999999998</v>
      </c>
    </row>
    <row r="37" spans="1:13" ht="15.75" customHeight="1" x14ac:dyDescent="0.2">
      <c r="B37" s="199"/>
      <c r="C37" s="578"/>
      <c r="D37" s="136">
        <f>E36</f>
        <v>16</v>
      </c>
      <c r="E37" s="137">
        <v>17</v>
      </c>
      <c r="F37" s="143">
        <v>2.25</v>
      </c>
      <c r="G37" s="143">
        <v>0.3</v>
      </c>
      <c r="H37" s="143" t="s">
        <v>83</v>
      </c>
      <c r="I37" s="144">
        <f>F37-G37</f>
        <v>1.95</v>
      </c>
      <c r="J37" s="145">
        <v>0.3</v>
      </c>
      <c r="K37" s="146">
        <f t="shared" si="7"/>
        <v>0.15</v>
      </c>
      <c r="L37" s="147">
        <f>F37-G37-J37</f>
        <v>1.65</v>
      </c>
    </row>
    <row r="38" spans="1:13" ht="15.75" customHeight="1" thickBot="1" x14ac:dyDescent="0.25">
      <c r="B38" s="200"/>
      <c r="C38" s="579"/>
      <c r="D38" s="167">
        <f>E37</f>
        <v>17</v>
      </c>
      <c r="E38" s="196">
        <v>25</v>
      </c>
      <c r="F38" s="162">
        <v>2.2999999999999998</v>
      </c>
      <c r="G38" s="162">
        <v>0.3</v>
      </c>
      <c r="H38" s="162" t="s">
        <v>83</v>
      </c>
      <c r="I38" s="163">
        <f>F38-G38</f>
        <v>1.9999999999999998</v>
      </c>
      <c r="J38" s="164">
        <v>0.3</v>
      </c>
      <c r="K38" s="165">
        <f t="shared" si="7"/>
        <v>0.15</v>
      </c>
      <c r="L38" s="197">
        <f>F38-G38-J38</f>
        <v>1.6999999999999997</v>
      </c>
    </row>
    <row r="39" spans="1:13" ht="15.75" customHeight="1" x14ac:dyDescent="0.2">
      <c r="B39" s="169"/>
      <c r="C39" s="575" t="s">
        <v>220</v>
      </c>
      <c r="D39" s="127"/>
      <c r="E39" s="128">
        <v>12</v>
      </c>
      <c r="F39" s="129">
        <v>2.15</v>
      </c>
      <c r="G39" s="129">
        <v>0.28000000000000003</v>
      </c>
      <c r="H39" s="129">
        <v>1.6</v>
      </c>
      <c r="I39" s="130">
        <f>F39-G39-H39</f>
        <v>0.2699999999999998</v>
      </c>
      <c r="J39" s="131">
        <v>0.27</v>
      </c>
      <c r="K39" s="132">
        <f t="shared" si="7"/>
        <v>0.13500000000000001</v>
      </c>
      <c r="L39" s="133">
        <f>F39-G39-H39-J39</f>
        <v>0</v>
      </c>
    </row>
    <row r="40" spans="1:13" ht="15.75" customHeight="1" x14ac:dyDescent="0.2">
      <c r="B40" s="169"/>
      <c r="C40" s="580"/>
      <c r="D40" s="136">
        <v>12</v>
      </c>
      <c r="E40" s="137">
        <v>14</v>
      </c>
      <c r="F40" s="143">
        <v>2.2000000000000002</v>
      </c>
      <c r="G40" s="143">
        <v>0.28000000000000003</v>
      </c>
      <c r="H40" s="138">
        <v>1.65</v>
      </c>
      <c r="I40" s="144">
        <f>F40-G40-H40</f>
        <v>0.27000000000000024</v>
      </c>
      <c r="J40" s="145">
        <v>0.27</v>
      </c>
      <c r="K40" s="146">
        <f t="shared" si="7"/>
        <v>0.13500000000000001</v>
      </c>
      <c r="L40" s="147">
        <f>F40-G40-H40-J40</f>
        <v>0</v>
      </c>
    </row>
    <row r="41" spans="1:13" ht="15.75" customHeight="1" x14ac:dyDescent="0.2">
      <c r="B41" s="170"/>
      <c r="C41" s="576"/>
      <c r="D41" s="136">
        <v>14</v>
      </c>
      <c r="E41" s="137">
        <v>15</v>
      </c>
      <c r="F41" s="143">
        <v>2.2999999999999998</v>
      </c>
      <c r="G41" s="143">
        <v>0.28000000000000003</v>
      </c>
      <c r="H41" s="143">
        <v>1.75</v>
      </c>
      <c r="I41" s="144">
        <f>F41-G41-H41</f>
        <v>0.26999999999999957</v>
      </c>
      <c r="J41" s="145">
        <v>0.27</v>
      </c>
      <c r="K41" s="146">
        <f t="shared" si="7"/>
        <v>0.13500000000000001</v>
      </c>
      <c r="L41" s="147">
        <f>F41-G41-H41-J41</f>
        <v>-4.4408920985006262E-16</v>
      </c>
    </row>
    <row r="42" spans="1:13" ht="15.75" customHeight="1" x14ac:dyDescent="0.2">
      <c r="B42" s="148">
        <v>39591</v>
      </c>
      <c r="C42" s="576"/>
      <c r="D42" s="136">
        <f>E41</f>
        <v>15</v>
      </c>
      <c r="E42" s="137">
        <v>18</v>
      </c>
      <c r="F42" s="143">
        <v>2.4</v>
      </c>
      <c r="G42" s="143">
        <v>0.28000000000000003</v>
      </c>
      <c r="H42" s="143">
        <v>1.85</v>
      </c>
      <c r="I42" s="144">
        <f>F42-G42-H42</f>
        <v>0.27</v>
      </c>
      <c r="J42" s="145">
        <v>0.27</v>
      </c>
      <c r="K42" s="146">
        <f t="shared" si="7"/>
        <v>0.13500000000000001</v>
      </c>
      <c r="L42" s="147">
        <f>F42-G42-H42-J42</f>
        <v>0</v>
      </c>
    </row>
    <row r="43" spans="1:13" ht="15.75" customHeight="1" x14ac:dyDescent="0.2">
      <c r="B43" s="542" t="s">
        <v>29</v>
      </c>
      <c r="C43" s="577"/>
      <c r="D43" s="150">
        <f>E42</f>
        <v>18</v>
      </c>
      <c r="E43" s="194">
        <v>25</v>
      </c>
      <c r="F43" s="152">
        <v>2.4500000000000002</v>
      </c>
      <c r="G43" s="152">
        <v>0.28000000000000003</v>
      </c>
      <c r="H43" s="152">
        <v>1.9</v>
      </c>
      <c r="I43" s="153">
        <f>F43-G43-H43</f>
        <v>0.27</v>
      </c>
      <c r="J43" s="154">
        <v>0.27</v>
      </c>
      <c r="K43" s="155">
        <f t="shared" ref="K43:K52" si="8">J43/2</f>
        <v>0.13500000000000001</v>
      </c>
      <c r="L43" s="156">
        <f>F43-G43-H43-J43</f>
        <v>0</v>
      </c>
    </row>
    <row r="44" spans="1:13" ht="15.75" customHeight="1" x14ac:dyDescent="0.2">
      <c r="B44" s="542"/>
      <c r="C44" s="578" t="s">
        <v>119</v>
      </c>
      <c r="D44" s="157"/>
      <c r="E44" s="158">
        <v>12</v>
      </c>
      <c r="F44" s="138">
        <v>2.15</v>
      </c>
      <c r="G44" s="138">
        <v>0.28000000000000003</v>
      </c>
      <c r="H44" s="138" t="s">
        <v>83</v>
      </c>
      <c r="I44" s="139">
        <f>F44-G44</f>
        <v>1.8699999999999999</v>
      </c>
      <c r="J44" s="140">
        <v>0.27</v>
      </c>
      <c r="K44" s="141">
        <f t="shared" si="8"/>
        <v>0.13500000000000001</v>
      </c>
      <c r="L44" s="142">
        <f>F44-G44-J44</f>
        <v>1.5999999999999999</v>
      </c>
    </row>
    <row r="45" spans="1:13" ht="15.75" customHeight="1" x14ac:dyDescent="0.2">
      <c r="B45" s="148">
        <v>39616</v>
      </c>
      <c r="C45" s="578"/>
      <c r="D45" s="136">
        <v>12</v>
      </c>
      <c r="E45" s="137">
        <v>14</v>
      </c>
      <c r="F45" s="143">
        <v>2.2000000000000002</v>
      </c>
      <c r="G45" s="143">
        <v>0.28000000000000003</v>
      </c>
      <c r="H45" s="143" t="s">
        <v>83</v>
      </c>
      <c r="I45" s="144">
        <f>F45-G45</f>
        <v>1.9200000000000002</v>
      </c>
      <c r="J45" s="145">
        <v>0.27</v>
      </c>
      <c r="K45" s="146">
        <f t="shared" si="8"/>
        <v>0.13500000000000001</v>
      </c>
      <c r="L45" s="147">
        <f>F45-G45-J45</f>
        <v>1.6500000000000001</v>
      </c>
    </row>
    <row r="46" spans="1:13" ht="15.75" customHeight="1" x14ac:dyDescent="0.2">
      <c r="B46" s="199"/>
      <c r="C46" s="578"/>
      <c r="D46" s="136">
        <v>14</v>
      </c>
      <c r="E46" s="137">
        <v>15</v>
      </c>
      <c r="F46" s="143">
        <v>2.2999999999999998</v>
      </c>
      <c r="G46" s="143">
        <v>0.28000000000000003</v>
      </c>
      <c r="H46" s="143" t="s">
        <v>83</v>
      </c>
      <c r="I46" s="144">
        <f>F46-G46</f>
        <v>2.0199999999999996</v>
      </c>
      <c r="J46" s="145">
        <v>0.27</v>
      </c>
      <c r="K46" s="146">
        <f t="shared" si="8"/>
        <v>0.13500000000000001</v>
      </c>
      <c r="L46" s="147">
        <f>F46-G46-J46</f>
        <v>1.7499999999999996</v>
      </c>
    </row>
    <row r="47" spans="1:13" ht="15.75" customHeight="1" x14ac:dyDescent="0.2">
      <c r="B47" s="199"/>
      <c r="C47" s="578"/>
      <c r="D47" s="136">
        <f>E46</f>
        <v>15</v>
      </c>
      <c r="E47" s="137">
        <v>18</v>
      </c>
      <c r="F47" s="143">
        <v>2.4</v>
      </c>
      <c r="G47" s="143">
        <v>0.28000000000000003</v>
      </c>
      <c r="H47" s="143" t="s">
        <v>83</v>
      </c>
      <c r="I47" s="144">
        <f>F47-G47</f>
        <v>2.12</v>
      </c>
      <c r="J47" s="145">
        <v>0.27</v>
      </c>
      <c r="K47" s="146">
        <f t="shared" si="8"/>
        <v>0.13500000000000001</v>
      </c>
      <c r="L47" s="147">
        <f>F47-G47-J47</f>
        <v>1.85</v>
      </c>
    </row>
    <row r="48" spans="1:13" ht="15.75" customHeight="1" thickBot="1" x14ac:dyDescent="0.25">
      <c r="B48" s="200"/>
      <c r="C48" s="579"/>
      <c r="D48" s="167">
        <f>E47</f>
        <v>18</v>
      </c>
      <c r="E48" s="196">
        <v>25</v>
      </c>
      <c r="F48" s="162">
        <v>2.4500000000000002</v>
      </c>
      <c r="G48" s="162">
        <v>0.28000000000000003</v>
      </c>
      <c r="H48" s="162" t="s">
        <v>83</v>
      </c>
      <c r="I48" s="163">
        <f>F48-G48</f>
        <v>2.17</v>
      </c>
      <c r="J48" s="164">
        <v>0.27</v>
      </c>
      <c r="K48" s="165">
        <f t="shared" si="8"/>
        <v>0.13500000000000001</v>
      </c>
      <c r="L48" s="197">
        <f>F48-G48-J48</f>
        <v>1.9</v>
      </c>
    </row>
    <row r="49" spans="2:12" ht="15.75" customHeight="1" x14ac:dyDescent="0.2">
      <c r="B49" s="169"/>
      <c r="C49" s="575" t="s">
        <v>220</v>
      </c>
      <c r="D49" s="127"/>
      <c r="E49" s="128">
        <v>10</v>
      </c>
      <c r="F49" s="129">
        <v>2.15</v>
      </c>
      <c r="G49" s="129">
        <v>0.25</v>
      </c>
      <c r="H49" s="129">
        <v>1.65</v>
      </c>
      <c r="I49" s="130">
        <f>F49-G49-H49</f>
        <v>0.25</v>
      </c>
      <c r="J49" s="131">
        <v>0.25</v>
      </c>
      <c r="K49" s="132">
        <f t="shared" si="8"/>
        <v>0.125</v>
      </c>
      <c r="L49" s="133">
        <f>F49-G49-H49-J49</f>
        <v>0</v>
      </c>
    </row>
    <row r="50" spans="2:12" ht="15.75" customHeight="1" x14ac:dyDescent="0.2">
      <c r="B50" s="169"/>
      <c r="C50" s="580"/>
      <c r="D50" s="136">
        <v>10</v>
      </c>
      <c r="E50" s="137">
        <v>12</v>
      </c>
      <c r="F50" s="143">
        <v>2.25</v>
      </c>
      <c r="G50" s="143">
        <v>0.25</v>
      </c>
      <c r="H50" s="138">
        <v>1.75</v>
      </c>
      <c r="I50" s="144">
        <f>F50-G50-H50</f>
        <v>0.25</v>
      </c>
      <c r="J50" s="145">
        <v>0.25</v>
      </c>
      <c r="K50" s="146">
        <f t="shared" si="8"/>
        <v>0.125</v>
      </c>
      <c r="L50" s="147">
        <f>F50-G50-H50-J50</f>
        <v>0</v>
      </c>
    </row>
    <row r="51" spans="2:12" ht="15.75" customHeight="1" x14ac:dyDescent="0.2">
      <c r="B51" s="170"/>
      <c r="C51" s="576"/>
      <c r="D51" s="136">
        <v>12</v>
      </c>
      <c r="E51" s="137">
        <v>14</v>
      </c>
      <c r="F51" s="143">
        <v>2.35</v>
      </c>
      <c r="G51" s="143">
        <v>0.25</v>
      </c>
      <c r="H51" s="143">
        <v>1.85</v>
      </c>
      <c r="I51" s="144">
        <f>F51-G51-H51</f>
        <v>0.25</v>
      </c>
      <c r="J51" s="145">
        <v>0.25</v>
      </c>
      <c r="K51" s="146">
        <f t="shared" si="8"/>
        <v>0.125</v>
      </c>
      <c r="L51" s="147">
        <f>F51-G51-H51-J51</f>
        <v>0</v>
      </c>
    </row>
    <row r="52" spans="2:12" ht="15.75" customHeight="1" x14ac:dyDescent="0.2">
      <c r="B52" s="148">
        <v>39617</v>
      </c>
      <c r="C52" s="576"/>
      <c r="D52" s="136">
        <f>E51</f>
        <v>14</v>
      </c>
      <c r="E52" s="137">
        <v>16</v>
      </c>
      <c r="F52" s="143">
        <v>2.4500000000000002</v>
      </c>
      <c r="G52" s="143">
        <v>0.25</v>
      </c>
      <c r="H52" s="143">
        <v>1.95</v>
      </c>
      <c r="I52" s="144">
        <f>F52-G52-H52</f>
        <v>0.25000000000000022</v>
      </c>
      <c r="J52" s="145">
        <v>0.25</v>
      </c>
      <c r="K52" s="146">
        <f t="shared" si="8"/>
        <v>0.125</v>
      </c>
      <c r="L52" s="147">
        <f>F52-G52-H52-J52</f>
        <v>0</v>
      </c>
    </row>
    <row r="53" spans="2:12" ht="15.75" customHeight="1" x14ac:dyDescent="0.2">
      <c r="B53" s="542" t="s">
        <v>29</v>
      </c>
      <c r="C53" s="577"/>
      <c r="D53" s="150">
        <f>E52</f>
        <v>16</v>
      </c>
      <c r="E53" s="194">
        <v>25</v>
      </c>
      <c r="F53" s="152">
        <v>2.5</v>
      </c>
      <c r="G53" s="152">
        <v>0.25</v>
      </c>
      <c r="H53" s="152">
        <v>2</v>
      </c>
      <c r="I53" s="153">
        <f>F53-G53-H53</f>
        <v>0.25</v>
      </c>
      <c r="J53" s="154">
        <v>0.25</v>
      </c>
      <c r="K53" s="155">
        <f t="shared" ref="K53:K58" si="9">J53/2</f>
        <v>0.125</v>
      </c>
      <c r="L53" s="156">
        <f>F53-G53-H53-J53</f>
        <v>0</v>
      </c>
    </row>
    <row r="54" spans="2:12" ht="15.75" customHeight="1" x14ac:dyDescent="0.2">
      <c r="B54" s="542"/>
      <c r="C54" s="578" t="s">
        <v>119</v>
      </c>
      <c r="D54" s="157"/>
      <c r="E54" s="158">
        <v>10</v>
      </c>
      <c r="F54" s="138">
        <v>2.15</v>
      </c>
      <c r="G54" s="138">
        <v>0.25</v>
      </c>
      <c r="H54" s="138" t="s">
        <v>83</v>
      </c>
      <c r="I54" s="139">
        <f>F54-G54</f>
        <v>1.9</v>
      </c>
      <c r="J54" s="140">
        <v>0.25</v>
      </c>
      <c r="K54" s="141">
        <f t="shared" si="9"/>
        <v>0.125</v>
      </c>
      <c r="L54" s="142">
        <f>F54-G54-J54</f>
        <v>1.65</v>
      </c>
    </row>
    <row r="55" spans="2:12" ht="15.75" customHeight="1" x14ac:dyDescent="0.2">
      <c r="B55" s="148">
        <v>39646</v>
      </c>
      <c r="C55" s="578"/>
      <c r="D55" s="136">
        <v>10</v>
      </c>
      <c r="E55" s="137">
        <v>12</v>
      </c>
      <c r="F55" s="143">
        <v>2.25</v>
      </c>
      <c r="G55" s="143">
        <v>0.25</v>
      </c>
      <c r="H55" s="143" t="s">
        <v>83</v>
      </c>
      <c r="I55" s="144">
        <f>F55-G55</f>
        <v>2</v>
      </c>
      <c r="J55" s="145">
        <v>0.25</v>
      </c>
      <c r="K55" s="146">
        <f t="shared" si="9"/>
        <v>0.125</v>
      </c>
      <c r="L55" s="147">
        <f>F55-G55-J55</f>
        <v>1.75</v>
      </c>
    </row>
    <row r="56" spans="2:12" ht="15.75" customHeight="1" x14ac:dyDescent="0.2">
      <c r="B56" s="199"/>
      <c r="C56" s="578"/>
      <c r="D56" s="136">
        <v>12</v>
      </c>
      <c r="E56" s="137">
        <v>14</v>
      </c>
      <c r="F56" s="143">
        <v>2.35</v>
      </c>
      <c r="G56" s="143">
        <v>0.25</v>
      </c>
      <c r="H56" s="143" t="s">
        <v>83</v>
      </c>
      <c r="I56" s="144">
        <f>F56-G56</f>
        <v>2.1</v>
      </c>
      <c r="J56" s="145">
        <v>0.25</v>
      </c>
      <c r="K56" s="146">
        <f t="shared" si="9"/>
        <v>0.125</v>
      </c>
      <c r="L56" s="147">
        <f>F56-G56-J56</f>
        <v>1.85</v>
      </c>
    </row>
    <row r="57" spans="2:12" ht="15.75" customHeight="1" x14ac:dyDescent="0.2">
      <c r="B57" s="199"/>
      <c r="C57" s="578"/>
      <c r="D57" s="136">
        <f>E56</f>
        <v>14</v>
      </c>
      <c r="E57" s="137">
        <v>16</v>
      </c>
      <c r="F57" s="143">
        <v>2.4500000000000002</v>
      </c>
      <c r="G57" s="143">
        <v>0.25</v>
      </c>
      <c r="H57" s="143" t="s">
        <v>83</v>
      </c>
      <c r="I57" s="144">
        <f>F57-G57</f>
        <v>2.2000000000000002</v>
      </c>
      <c r="J57" s="145">
        <v>0.25</v>
      </c>
      <c r="K57" s="146">
        <f t="shared" si="9"/>
        <v>0.125</v>
      </c>
      <c r="L57" s="147">
        <f>F57-G57-J57</f>
        <v>1.9500000000000002</v>
      </c>
    </row>
    <row r="58" spans="2:12" ht="15.75" customHeight="1" thickBot="1" x14ac:dyDescent="0.25">
      <c r="B58" s="200"/>
      <c r="C58" s="579"/>
      <c r="D58" s="167">
        <f>E57</f>
        <v>16</v>
      </c>
      <c r="E58" s="196">
        <v>25</v>
      </c>
      <c r="F58" s="162">
        <v>2.5</v>
      </c>
      <c r="G58" s="162">
        <v>0.25</v>
      </c>
      <c r="H58" s="162" t="s">
        <v>83</v>
      </c>
      <c r="I58" s="163">
        <f>F58-G58</f>
        <v>2.25</v>
      </c>
      <c r="J58" s="164">
        <v>0.25</v>
      </c>
      <c r="K58" s="165">
        <f t="shared" si="9"/>
        <v>0.125</v>
      </c>
      <c r="L58" s="197">
        <f>F58-G58-J58</f>
        <v>2</v>
      </c>
    </row>
    <row r="59" spans="2:12" ht="15.75" customHeight="1" x14ac:dyDescent="0.2">
      <c r="B59" s="174"/>
      <c r="C59" s="106"/>
      <c r="D59" s="174"/>
      <c r="E59" s="174"/>
      <c r="F59" s="175"/>
      <c r="G59" s="176"/>
      <c r="H59" s="176"/>
      <c r="I59" s="175"/>
      <c r="J59" s="176"/>
      <c r="K59" s="177"/>
      <c r="L59" s="176"/>
    </row>
    <row r="60" spans="2:12" ht="15.75" customHeight="1" x14ac:dyDescent="0.2">
      <c r="B60" s="178" t="s">
        <v>245</v>
      </c>
      <c r="C60" s="178"/>
      <c r="D60" s="178"/>
      <c r="E60" s="179"/>
      <c r="F60" s="180"/>
      <c r="G60" s="181"/>
      <c r="H60" s="181"/>
      <c r="I60" s="180"/>
      <c r="J60" s="181"/>
      <c r="K60" s="182"/>
      <c r="L60" s="181"/>
    </row>
    <row r="61" spans="2:12" ht="15.75" customHeight="1" x14ac:dyDescent="0.2">
      <c r="B61" s="184"/>
      <c r="C61" s="185"/>
      <c r="D61" s="185"/>
      <c r="E61" s="185"/>
      <c r="F61" s="185"/>
      <c r="G61" s="185"/>
      <c r="H61" s="185"/>
      <c r="I61" s="185"/>
      <c r="J61" s="185"/>
      <c r="K61" s="185"/>
      <c r="L61" s="185"/>
    </row>
    <row r="62" spans="2:12" ht="15.75" customHeight="1" x14ac:dyDescent="0.2">
      <c r="B62" s="186" t="s">
        <v>229</v>
      </c>
      <c r="C62" s="186"/>
      <c r="D62" s="186"/>
      <c r="E62" s="186"/>
      <c r="F62" s="186"/>
      <c r="G62" s="186"/>
      <c r="H62" s="186"/>
      <c r="I62" s="186"/>
      <c r="J62" s="186"/>
      <c r="K62" s="186"/>
      <c r="L62" s="186"/>
    </row>
    <row r="63" spans="2:12" ht="15.75" customHeight="1" x14ac:dyDescent="0.2">
      <c r="B63" s="186"/>
      <c r="C63" s="186"/>
      <c r="D63" s="186"/>
      <c r="E63" s="186"/>
      <c r="F63" s="186"/>
      <c r="G63" s="186"/>
      <c r="H63" s="186"/>
      <c r="I63" s="186"/>
      <c r="J63" s="186"/>
      <c r="K63" s="186"/>
      <c r="L63" s="186"/>
    </row>
    <row r="64" spans="2:12" ht="15.75" customHeight="1" x14ac:dyDescent="0.2">
      <c r="B64" s="188" t="s">
        <v>89</v>
      </c>
      <c r="C64" s="187"/>
      <c r="D64" s="187"/>
      <c r="E64" s="187"/>
      <c r="F64" s="187"/>
      <c r="G64" s="187"/>
      <c r="H64" s="187"/>
      <c r="I64" s="187"/>
      <c r="J64" s="187"/>
      <c r="K64" s="187"/>
      <c r="L64" s="187"/>
    </row>
    <row r="65" ht="15.75" customHeight="1" x14ac:dyDescent="0.2"/>
  </sheetData>
  <mergeCells count="22">
    <mergeCell ref="B1:L1"/>
    <mergeCell ref="B2:L2"/>
    <mergeCell ref="B3:C6"/>
    <mergeCell ref="D3:E6"/>
    <mergeCell ref="F3:F4"/>
    <mergeCell ref="G3:G4"/>
    <mergeCell ref="J3:K4"/>
    <mergeCell ref="C7:C12"/>
    <mergeCell ref="B12:B13"/>
    <mergeCell ref="C13:C18"/>
    <mergeCell ref="C19:C23"/>
    <mergeCell ref="B23:B24"/>
    <mergeCell ref="C24:C28"/>
    <mergeCell ref="C49:C53"/>
    <mergeCell ref="B53:B54"/>
    <mergeCell ref="C54:C58"/>
    <mergeCell ref="C29:C33"/>
    <mergeCell ref="B33:B34"/>
    <mergeCell ref="C34:C38"/>
    <mergeCell ref="C39:C43"/>
    <mergeCell ref="B43:B44"/>
    <mergeCell ref="C44:C48"/>
  </mergeCells>
  <phoneticPr fontId="36"/>
  <printOptions horizontalCentered="1"/>
  <pageMargins left="0.78740157480314965" right="0" top="0.39370078740157483" bottom="0.39370078740157483" header="0.51181102362204722" footer="0.51181102362204722"/>
  <pageSetup paperSize="9" orientation="portrait"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1"/>
  <sheetViews>
    <sheetView view="pageBreakPreview" topLeftCell="A36" zoomScale="85" zoomScaleNormal="85" zoomScaleSheetLayoutView="85" workbookViewId="0">
      <selection activeCell="A42" sqref="A42"/>
    </sheetView>
  </sheetViews>
  <sheetFormatPr defaultColWidth="9.09765625" defaultRowHeight="12" x14ac:dyDescent="0.2"/>
  <cols>
    <col min="1" max="1" width="14.296875" style="99" customWidth="1"/>
    <col min="2" max="2" width="14.296875" style="100" customWidth="1"/>
    <col min="3" max="4" width="14.296875" style="99" customWidth="1"/>
    <col min="5" max="5" width="17.09765625" style="101" customWidth="1"/>
    <col min="6" max="7" width="17.09765625" style="102" customWidth="1"/>
    <col min="8" max="8" width="10.09765625" style="103" customWidth="1"/>
    <col min="9" max="9" width="11.69921875" style="103" customWidth="1"/>
    <col min="10" max="10" width="11.69921875" style="102" customWidth="1"/>
    <col min="11" max="11" width="2.69921875" style="100" customWidth="1"/>
    <col min="12" max="12" width="2.69921875" style="100" bestFit="1" customWidth="1"/>
    <col min="13" max="13" width="5.69921875" style="100" customWidth="1"/>
    <col min="14" max="14" width="5.69921875" style="100" bestFit="1" customWidth="1"/>
    <col min="15" max="15" width="2.69921875" style="100" bestFit="1" customWidth="1"/>
    <col min="16" max="16" width="5.69921875" style="100" customWidth="1"/>
    <col min="17" max="16384" width="9.09765625" style="100"/>
  </cols>
  <sheetData>
    <row r="1" spans="1:16" ht="18.75" customHeight="1" x14ac:dyDescent="0.2">
      <c r="A1" s="636" t="s">
        <v>256</v>
      </c>
      <c r="B1" s="636"/>
      <c r="C1" s="636"/>
      <c r="D1" s="636"/>
      <c r="E1" s="636"/>
      <c r="F1" s="636"/>
      <c r="G1" s="636"/>
      <c r="H1" s="105"/>
      <c r="I1" s="354"/>
      <c r="J1" s="354"/>
      <c r="K1" s="106"/>
    </row>
    <row r="2" spans="1:16" ht="13.5" customHeight="1" x14ac:dyDescent="0.2">
      <c r="A2" s="636"/>
      <c r="B2" s="636"/>
      <c r="C2" s="636"/>
      <c r="D2" s="636"/>
      <c r="E2" s="636"/>
      <c r="F2" s="636"/>
      <c r="G2" s="636"/>
      <c r="H2" s="105"/>
      <c r="I2" s="354"/>
      <c r="J2" s="354"/>
      <c r="K2" s="106"/>
    </row>
    <row r="3" spans="1:16" ht="15" customHeight="1" thickBot="1" x14ac:dyDescent="0.25">
      <c r="A3" s="105"/>
      <c r="B3" s="105"/>
      <c r="C3" s="105"/>
      <c r="D3" s="105"/>
      <c r="E3" s="105"/>
      <c r="F3" s="105"/>
      <c r="G3" s="355" t="s">
        <v>265</v>
      </c>
      <c r="H3" s="105"/>
      <c r="I3" s="354"/>
      <c r="J3" s="354"/>
      <c r="K3" s="106"/>
    </row>
    <row r="4" spans="1:16" ht="18.75" customHeight="1" x14ac:dyDescent="0.2">
      <c r="A4" s="624" t="s">
        <v>230</v>
      </c>
      <c r="B4" s="626" t="s">
        <v>281</v>
      </c>
      <c r="C4" s="648"/>
      <c r="D4" s="630" t="s">
        <v>102</v>
      </c>
      <c r="E4" s="632" t="s">
        <v>274</v>
      </c>
      <c r="F4" s="633"/>
      <c r="G4" s="634" t="s">
        <v>44</v>
      </c>
      <c r="H4" s="356"/>
      <c r="I4" s="356"/>
      <c r="J4" s="356"/>
      <c r="K4" s="106"/>
    </row>
    <row r="5" spans="1:16" ht="18.75" customHeight="1" thickBot="1" x14ac:dyDescent="0.25">
      <c r="A5" s="625"/>
      <c r="B5" s="628"/>
      <c r="C5" s="649"/>
      <c r="D5" s="631"/>
      <c r="E5" s="357" t="s">
        <v>317</v>
      </c>
      <c r="F5" s="358" t="s">
        <v>234</v>
      </c>
      <c r="G5" s="635"/>
      <c r="H5" s="237"/>
      <c r="I5" s="324"/>
      <c r="J5" s="325"/>
      <c r="K5" s="106"/>
    </row>
    <row r="6" spans="1:16" s="103" customFormat="1" ht="23.25" customHeight="1" x14ac:dyDescent="0.2">
      <c r="A6" s="639" t="s">
        <v>379</v>
      </c>
      <c r="B6" s="453">
        <v>6</v>
      </c>
      <c r="C6" s="431"/>
      <c r="D6" s="433">
        <v>1.1499999999999999</v>
      </c>
      <c r="E6" s="416">
        <f t="shared" ref="E6:E12" si="0">D6</f>
        <v>1.1499999999999999</v>
      </c>
      <c r="F6" s="422">
        <f t="shared" ref="F6:F12" si="1">D6-E6</f>
        <v>0</v>
      </c>
      <c r="G6" s="413">
        <f t="shared" ref="G6:G12" si="2">+D6</f>
        <v>1.1499999999999999</v>
      </c>
      <c r="J6" s="102"/>
      <c r="K6" s="100"/>
      <c r="L6" s="100"/>
      <c r="M6" s="100"/>
      <c r="N6" s="100"/>
      <c r="O6" s="100"/>
      <c r="P6" s="100"/>
    </row>
    <row r="7" spans="1:16" s="103" customFormat="1" ht="23.25" customHeight="1" x14ac:dyDescent="0.2">
      <c r="A7" s="658"/>
      <c r="B7" s="423">
        <f>B6</f>
        <v>6</v>
      </c>
      <c r="C7" s="432">
        <v>8</v>
      </c>
      <c r="D7" s="434">
        <v>1.25</v>
      </c>
      <c r="E7" s="418">
        <f t="shared" si="0"/>
        <v>1.25</v>
      </c>
      <c r="F7" s="425">
        <f t="shared" si="1"/>
        <v>0</v>
      </c>
      <c r="G7" s="414">
        <f t="shared" si="2"/>
        <v>1.25</v>
      </c>
      <c r="J7" s="102"/>
      <c r="K7" s="100"/>
      <c r="L7" s="100"/>
      <c r="M7" s="100"/>
      <c r="N7" s="100"/>
      <c r="O7" s="100"/>
      <c r="P7" s="100"/>
    </row>
    <row r="8" spans="1:16" s="103" customFormat="1" ht="23.25" customHeight="1" x14ac:dyDescent="0.2">
      <c r="A8" s="658"/>
      <c r="B8" s="423">
        <f>C7</f>
        <v>8</v>
      </c>
      <c r="C8" s="432">
        <v>10</v>
      </c>
      <c r="D8" s="434">
        <v>1.35</v>
      </c>
      <c r="E8" s="418">
        <f t="shared" si="0"/>
        <v>1.35</v>
      </c>
      <c r="F8" s="425">
        <f t="shared" si="1"/>
        <v>0</v>
      </c>
      <c r="G8" s="414">
        <f t="shared" si="2"/>
        <v>1.35</v>
      </c>
      <c r="J8" s="102"/>
      <c r="K8" s="100"/>
      <c r="L8" s="100"/>
      <c r="M8" s="100"/>
      <c r="N8" s="100"/>
      <c r="O8" s="100"/>
      <c r="P8" s="100"/>
    </row>
    <row r="9" spans="1:16" s="103" customFormat="1" ht="23.25" customHeight="1" x14ac:dyDescent="0.2">
      <c r="A9" s="658"/>
      <c r="B9" s="423">
        <f>C8</f>
        <v>10</v>
      </c>
      <c r="C9" s="432">
        <v>12</v>
      </c>
      <c r="D9" s="434">
        <v>1.45</v>
      </c>
      <c r="E9" s="418">
        <f t="shared" si="0"/>
        <v>1.45</v>
      </c>
      <c r="F9" s="425">
        <f t="shared" si="1"/>
        <v>0</v>
      </c>
      <c r="G9" s="414">
        <f t="shared" si="2"/>
        <v>1.45</v>
      </c>
      <c r="J9" s="102"/>
      <c r="K9" s="100"/>
      <c r="L9" s="100"/>
      <c r="M9" s="100"/>
      <c r="N9" s="100"/>
      <c r="O9" s="100"/>
      <c r="P9" s="100"/>
    </row>
    <row r="10" spans="1:16" s="103" customFormat="1" ht="23.25" customHeight="1" x14ac:dyDescent="0.2">
      <c r="A10" s="658"/>
      <c r="B10" s="423">
        <f>C9</f>
        <v>12</v>
      </c>
      <c r="C10" s="432">
        <v>14</v>
      </c>
      <c r="D10" s="434">
        <v>1.55</v>
      </c>
      <c r="E10" s="418">
        <f t="shared" si="0"/>
        <v>1.55</v>
      </c>
      <c r="F10" s="425">
        <f t="shared" si="1"/>
        <v>0</v>
      </c>
      <c r="G10" s="414">
        <f t="shared" si="2"/>
        <v>1.55</v>
      </c>
      <c r="J10" s="102"/>
      <c r="K10" s="100"/>
      <c r="L10" s="100"/>
      <c r="M10" s="100"/>
      <c r="N10" s="100"/>
      <c r="O10" s="100"/>
      <c r="P10" s="100"/>
    </row>
    <row r="11" spans="1:16" s="103" customFormat="1" ht="23.25" customHeight="1" x14ac:dyDescent="0.2">
      <c r="A11" s="658"/>
      <c r="B11" s="423">
        <f>C10</f>
        <v>14</v>
      </c>
      <c r="C11" s="432">
        <v>16</v>
      </c>
      <c r="D11" s="434">
        <v>1.65</v>
      </c>
      <c r="E11" s="418">
        <f t="shared" si="0"/>
        <v>1.65</v>
      </c>
      <c r="F11" s="425">
        <f t="shared" si="1"/>
        <v>0</v>
      </c>
      <c r="G11" s="414">
        <f t="shared" si="2"/>
        <v>1.65</v>
      </c>
      <c r="J11" s="102"/>
      <c r="K11" s="100"/>
      <c r="L11" s="100"/>
      <c r="M11" s="100"/>
      <c r="N11" s="100"/>
      <c r="O11" s="100"/>
      <c r="P11" s="100"/>
    </row>
    <row r="12" spans="1:16" s="103" customFormat="1" ht="23.25" customHeight="1" thickBot="1" x14ac:dyDescent="0.25">
      <c r="A12" s="659"/>
      <c r="B12" s="455">
        <f>C11</f>
        <v>16</v>
      </c>
      <c r="C12" s="454">
        <v>25</v>
      </c>
      <c r="D12" s="451">
        <v>1.7</v>
      </c>
      <c r="E12" s="456">
        <f t="shared" si="0"/>
        <v>1.7</v>
      </c>
      <c r="F12" s="430">
        <f t="shared" si="1"/>
        <v>0</v>
      </c>
      <c r="G12" s="457">
        <f t="shared" si="2"/>
        <v>1.7</v>
      </c>
      <c r="J12" s="102"/>
      <c r="K12" s="100"/>
      <c r="L12" s="100"/>
      <c r="M12" s="100"/>
      <c r="N12" s="100"/>
      <c r="O12" s="100"/>
      <c r="P12" s="100"/>
    </row>
    <row r="13" spans="1:16" s="103" customFormat="1" ht="23.25" customHeight="1" x14ac:dyDescent="0.2">
      <c r="A13" s="639" t="s">
        <v>380</v>
      </c>
      <c r="B13" s="453">
        <v>6</v>
      </c>
      <c r="C13" s="431"/>
      <c r="D13" s="433">
        <v>1.25</v>
      </c>
      <c r="E13" s="416">
        <f t="shared" ref="E13:E20" si="3">D13</f>
        <v>1.25</v>
      </c>
      <c r="F13" s="422">
        <f t="shared" ref="F13:F20" si="4">D13-E13</f>
        <v>0</v>
      </c>
      <c r="G13" s="413">
        <f t="shared" ref="G13:G20" si="5">+D13</f>
        <v>1.25</v>
      </c>
      <c r="J13" s="102"/>
      <c r="K13" s="100"/>
      <c r="L13" s="100"/>
      <c r="M13" s="100"/>
      <c r="N13" s="100"/>
      <c r="O13" s="100"/>
      <c r="P13" s="100"/>
    </row>
    <row r="14" spans="1:16" s="103" customFormat="1" ht="23.25" customHeight="1" x14ac:dyDescent="0.2">
      <c r="A14" s="658"/>
      <c r="B14" s="423">
        <f>B13</f>
        <v>6</v>
      </c>
      <c r="C14" s="432">
        <v>8</v>
      </c>
      <c r="D14" s="434">
        <v>1.35</v>
      </c>
      <c r="E14" s="418">
        <f t="shared" si="3"/>
        <v>1.35</v>
      </c>
      <c r="F14" s="425">
        <f t="shared" si="4"/>
        <v>0</v>
      </c>
      <c r="G14" s="414">
        <f t="shared" si="5"/>
        <v>1.35</v>
      </c>
      <c r="J14" s="102"/>
      <c r="K14" s="100"/>
      <c r="L14" s="100"/>
      <c r="M14" s="100"/>
      <c r="N14" s="100"/>
      <c r="O14" s="100"/>
      <c r="P14" s="100"/>
    </row>
    <row r="15" spans="1:16" s="103" customFormat="1" ht="23.25" customHeight="1" x14ac:dyDescent="0.2">
      <c r="A15" s="658"/>
      <c r="B15" s="423">
        <f t="shared" ref="B15:B20" si="6">C14</f>
        <v>8</v>
      </c>
      <c r="C15" s="432">
        <v>10</v>
      </c>
      <c r="D15" s="434">
        <v>1.45</v>
      </c>
      <c r="E15" s="418">
        <f t="shared" si="3"/>
        <v>1.45</v>
      </c>
      <c r="F15" s="425">
        <f t="shared" si="4"/>
        <v>0</v>
      </c>
      <c r="G15" s="414">
        <f t="shared" si="5"/>
        <v>1.45</v>
      </c>
      <c r="J15" s="102"/>
      <c r="K15" s="100"/>
      <c r="L15" s="100"/>
      <c r="M15" s="100"/>
      <c r="N15" s="100"/>
      <c r="O15" s="100"/>
      <c r="P15" s="100"/>
    </row>
    <row r="16" spans="1:16" s="103" customFormat="1" ht="23.25" customHeight="1" x14ac:dyDescent="0.2">
      <c r="A16" s="658"/>
      <c r="B16" s="423">
        <f t="shared" si="6"/>
        <v>10</v>
      </c>
      <c r="C16" s="432">
        <v>11</v>
      </c>
      <c r="D16" s="434">
        <v>1.55</v>
      </c>
      <c r="E16" s="418">
        <f t="shared" si="3"/>
        <v>1.55</v>
      </c>
      <c r="F16" s="425">
        <f t="shared" si="4"/>
        <v>0</v>
      </c>
      <c r="G16" s="414">
        <f t="shared" si="5"/>
        <v>1.55</v>
      </c>
      <c r="J16" s="102"/>
      <c r="K16" s="100"/>
      <c r="L16" s="100"/>
      <c r="M16" s="100"/>
      <c r="N16" s="100"/>
      <c r="O16" s="100"/>
      <c r="P16" s="100"/>
    </row>
    <row r="17" spans="1:16" s="103" customFormat="1" ht="23.25" customHeight="1" x14ac:dyDescent="0.2">
      <c r="A17" s="658"/>
      <c r="B17" s="423">
        <f t="shared" si="6"/>
        <v>11</v>
      </c>
      <c r="C17" s="432">
        <v>13</v>
      </c>
      <c r="D17" s="434">
        <v>1.65</v>
      </c>
      <c r="E17" s="418">
        <f t="shared" si="3"/>
        <v>1.65</v>
      </c>
      <c r="F17" s="425">
        <f t="shared" si="4"/>
        <v>0</v>
      </c>
      <c r="G17" s="414">
        <f t="shared" si="5"/>
        <v>1.65</v>
      </c>
      <c r="J17" s="102"/>
      <c r="K17" s="100"/>
      <c r="L17" s="100"/>
      <c r="M17" s="100"/>
      <c r="N17" s="100"/>
      <c r="O17" s="100"/>
      <c r="P17" s="100"/>
    </row>
    <row r="18" spans="1:16" s="103" customFormat="1" ht="23.25" customHeight="1" x14ac:dyDescent="0.2">
      <c r="A18" s="658"/>
      <c r="B18" s="423">
        <f t="shared" si="6"/>
        <v>13</v>
      </c>
      <c r="C18" s="432">
        <v>15</v>
      </c>
      <c r="D18" s="434">
        <v>1.75</v>
      </c>
      <c r="E18" s="418">
        <f t="shared" si="3"/>
        <v>1.75</v>
      </c>
      <c r="F18" s="425">
        <f t="shared" si="4"/>
        <v>0</v>
      </c>
      <c r="G18" s="414">
        <f t="shared" si="5"/>
        <v>1.75</v>
      </c>
      <c r="J18" s="102"/>
      <c r="K18" s="100"/>
      <c r="L18" s="100"/>
      <c r="M18" s="100"/>
      <c r="N18" s="100"/>
      <c r="O18" s="100"/>
      <c r="P18" s="100"/>
    </row>
    <row r="19" spans="1:16" s="103" customFormat="1" ht="23.25" customHeight="1" x14ac:dyDescent="0.2">
      <c r="A19" s="658"/>
      <c r="B19" s="423">
        <f t="shared" si="6"/>
        <v>15</v>
      </c>
      <c r="C19" s="432">
        <v>17</v>
      </c>
      <c r="D19" s="434">
        <v>1.85</v>
      </c>
      <c r="E19" s="418">
        <f>D19</f>
        <v>1.85</v>
      </c>
      <c r="F19" s="425">
        <f>D19-E19</f>
        <v>0</v>
      </c>
      <c r="G19" s="414">
        <f>+D19</f>
        <v>1.85</v>
      </c>
      <c r="J19" s="102"/>
      <c r="K19" s="100"/>
      <c r="L19" s="100"/>
      <c r="M19" s="100"/>
      <c r="N19" s="100"/>
      <c r="O19" s="100"/>
      <c r="P19" s="100"/>
    </row>
    <row r="20" spans="1:16" s="103" customFormat="1" ht="23.25" customHeight="1" thickBot="1" x14ac:dyDescent="0.25">
      <c r="A20" s="659"/>
      <c r="B20" s="455">
        <f t="shared" si="6"/>
        <v>17</v>
      </c>
      <c r="C20" s="454">
        <v>25</v>
      </c>
      <c r="D20" s="451">
        <v>1.9</v>
      </c>
      <c r="E20" s="456">
        <f t="shared" si="3"/>
        <v>1.9</v>
      </c>
      <c r="F20" s="430">
        <f t="shared" si="4"/>
        <v>0</v>
      </c>
      <c r="G20" s="457">
        <f t="shared" si="5"/>
        <v>1.9</v>
      </c>
      <c r="J20" s="102"/>
      <c r="K20" s="100"/>
      <c r="L20" s="100"/>
      <c r="M20" s="100"/>
      <c r="N20" s="100"/>
      <c r="O20" s="100"/>
      <c r="P20" s="100"/>
    </row>
    <row r="21" spans="1:16" s="103" customFormat="1" ht="23.25" customHeight="1" x14ac:dyDescent="0.2">
      <c r="A21" s="639" t="s">
        <v>381</v>
      </c>
      <c r="B21" s="453">
        <v>5</v>
      </c>
      <c r="C21" s="431"/>
      <c r="D21" s="433">
        <v>0.95</v>
      </c>
      <c r="E21" s="416">
        <f t="shared" ref="E21:E26" si="7">D21</f>
        <v>0.95</v>
      </c>
      <c r="F21" s="422">
        <f t="shared" ref="F21:F26" si="8">D21-E21</f>
        <v>0</v>
      </c>
      <c r="G21" s="413">
        <f t="shared" ref="G21:G26" si="9">+D21</f>
        <v>0.95</v>
      </c>
      <c r="J21" s="102"/>
      <c r="K21" s="100"/>
      <c r="L21" s="100"/>
      <c r="M21" s="100"/>
      <c r="N21" s="100"/>
      <c r="O21" s="100"/>
      <c r="P21" s="100"/>
    </row>
    <row r="22" spans="1:16" s="103" customFormat="1" ht="23.25" customHeight="1" x14ac:dyDescent="0.2">
      <c r="A22" s="658"/>
      <c r="B22" s="423">
        <f>B21</f>
        <v>5</v>
      </c>
      <c r="C22" s="432">
        <v>7</v>
      </c>
      <c r="D22" s="434">
        <v>1.05</v>
      </c>
      <c r="E22" s="418">
        <f t="shared" si="7"/>
        <v>1.05</v>
      </c>
      <c r="F22" s="425">
        <f t="shared" si="8"/>
        <v>0</v>
      </c>
      <c r="G22" s="414">
        <f t="shared" si="9"/>
        <v>1.05</v>
      </c>
      <c r="J22" s="102"/>
      <c r="K22" s="100"/>
      <c r="L22" s="100"/>
      <c r="M22" s="100"/>
      <c r="N22" s="100"/>
      <c r="O22" s="100"/>
      <c r="P22" s="100"/>
    </row>
    <row r="23" spans="1:16" s="103" customFormat="1" ht="23.25" customHeight="1" x14ac:dyDescent="0.2">
      <c r="A23" s="658"/>
      <c r="B23" s="423">
        <f t="shared" ref="B23:B30" si="10">C22</f>
        <v>7</v>
      </c>
      <c r="C23" s="432">
        <v>9</v>
      </c>
      <c r="D23" s="434">
        <v>1.1499999999999999</v>
      </c>
      <c r="E23" s="418">
        <f t="shared" si="7"/>
        <v>1.1499999999999999</v>
      </c>
      <c r="F23" s="425">
        <f t="shared" si="8"/>
        <v>0</v>
      </c>
      <c r="G23" s="414">
        <f t="shared" si="9"/>
        <v>1.1499999999999999</v>
      </c>
      <c r="J23" s="102"/>
      <c r="K23" s="100"/>
      <c r="L23" s="100"/>
      <c r="M23" s="100"/>
      <c r="N23" s="100"/>
      <c r="O23" s="100"/>
      <c r="P23" s="100"/>
    </row>
    <row r="24" spans="1:16" s="103" customFormat="1" ht="23.25" customHeight="1" x14ac:dyDescent="0.2">
      <c r="A24" s="658"/>
      <c r="B24" s="423">
        <f t="shared" si="10"/>
        <v>9</v>
      </c>
      <c r="C24" s="432">
        <v>11</v>
      </c>
      <c r="D24" s="434">
        <v>1.25</v>
      </c>
      <c r="E24" s="418">
        <f t="shared" si="7"/>
        <v>1.25</v>
      </c>
      <c r="F24" s="425">
        <f t="shared" si="8"/>
        <v>0</v>
      </c>
      <c r="G24" s="414">
        <f t="shared" si="9"/>
        <v>1.25</v>
      </c>
      <c r="J24" s="102"/>
      <c r="K24" s="100"/>
      <c r="L24" s="100"/>
      <c r="M24" s="100"/>
      <c r="N24" s="100"/>
      <c r="O24" s="100"/>
      <c r="P24" s="100"/>
    </row>
    <row r="25" spans="1:16" s="103" customFormat="1" ht="23.25" customHeight="1" x14ac:dyDescent="0.2">
      <c r="A25" s="658"/>
      <c r="B25" s="423">
        <f t="shared" si="10"/>
        <v>11</v>
      </c>
      <c r="C25" s="432">
        <v>12</v>
      </c>
      <c r="D25" s="434">
        <v>1.35</v>
      </c>
      <c r="E25" s="418">
        <f t="shared" si="7"/>
        <v>1.35</v>
      </c>
      <c r="F25" s="425">
        <f t="shared" si="8"/>
        <v>0</v>
      </c>
      <c r="G25" s="414">
        <f t="shared" si="9"/>
        <v>1.35</v>
      </c>
      <c r="J25" s="102"/>
      <c r="K25" s="100"/>
      <c r="L25" s="100"/>
      <c r="M25" s="100"/>
      <c r="N25" s="100"/>
      <c r="O25" s="100"/>
      <c r="P25" s="100"/>
    </row>
    <row r="26" spans="1:16" s="103" customFormat="1" ht="23.25" customHeight="1" x14ac:dyDescent="0.2">
      <c r="A26" s="658"/>
      <c r="B26" s="423">
        <f t="shared" si="10"/>
        <v>12</v>
      </c>
      <c r="C26" s="432">
        <v>13</v>
      </c>
      <c r="D26" s="434">
        <v>1.45</v>
      </c>
      <c r="E26" s="418">
        <f t="shared" si="7"/>
        <v>1.45</v>
      </c>
      <c r="F26" s="425">
        <f t="shared" si="8"/>
        <v>0</v>
      </c>
      <c r="G26" s="414">
        <f t="shared" si="9"/>
        <v>1.45</v>
      </c>
      <c r="J26" s="102"/>
      <c r="K26" s="100"/>
      <c r="L26" s="100"/>
      <c r="M26" s="100"/>
      <c r="N26" s="100"/>
      <c r="O26" s="100"/>
      <c r="P26" s="100"/>
    </row>
    <row r="27" spans="1:16" s="103" customFormat="1" ht="23.25" customHeight="1" x14ac:dyDescent="0.2">
      <c r="A27" s="658"/>
      <c r="B27" s="423">
        <f t="shared" si="10"/>
        <v>13</v>
      </c>
      <c r="C27" s="432">
        <v>15</v>
      </c>
      <c r="D27" s="434">
        <v>1.55</v>
      </c>
      <c r="E27" s="418">
        <f>D27</f>
        <v>1.55</v>
      </c>
      <c r="F27" s="425">
        <f>D27-E27</f>
        <v>0</v>
      </c>
      <c r="G27" s="414">
        <f>+D27</f>
        <v>1.55</v>
      </c>
      <c r="J27" s="102"/>
      <c r="K27" s="100"/>
      <c r="L27" s="100"/>
      <c r="M27" s="100"/>
      <c r="N27" s="100"/>
      <c r="O27" s="100"/>
      <c r="P27" s="100"/>
    </row>
    <row r="28" spans="1:16" s="103" customFormat="1" ht="23.25" customHeight="1" x14ac:dyDescent="0.2">
      <c r="A28" s="658"/>
      <c r="B28" s="423">
        <f t="shared" si="10"/>
        <v>15</v>
      </c>
      <c r="C28" s="432">
        <v>16</v>
      </c>
      <c r="D28" s="434">
        <v>1.65</v>
      </c>
      <c r="E28" s="418">
        <f>D28</f>
        <v>1.65</v>
      </c>
      <c r="F28" s="425">
        <f>D28-E28</f>
        <v>0</v>
      </c>
      <c r="G28" s="414">
        <f>+D28</f>
        <v>1.65</v>
      </c>
      <c r="J28" s="102"/>
      <c r="K28" s="100"/>
      <c r="L28" s="100"/>
      <c r="M28" s="100"/>
      <c r="N28" s="100"/>
      <c r="O28" s="100"/>
      <c r="P28" s="100"/>
    </row>
    <row r="29" spans="1:16" s="103" customFormat="1" ht="23.25" customHeight="1" x14ac:dyDescent="0.2">
      <c r="A29" s="658"/>
      <c r="B29" s="467">
        <f t="shared" si="10"/>
        <v>16</v>
      </c>
      <c r="C29" s="476">
        <v>18</v>
      </c>
      <c r="D29" s="434">
        <v>1.75</v>
      </c>
      <c r="E29" s="418">
        <f>D29</f>
        <v>1.75</v>
      </c>
      <c r="F29" s="466">
        <f>D29-E29</f>
        <v>0</v>
      </c>
      <c r="G29" s="414">
        <f>+D29</f>
        <v>1.75</v>
      </c>
      <c r="J29" s="102"/>
      <c r="K29" s="100"/>
      <c r="L29" s="100"/>
      <c r="M29" s="100"/>
      <c r="N29" s="100"/>
      <c r="O29" s="100"/>
      <c r="P29" s="100"/>
    </row>
    <row r="30" spans="1:16" s="103" customFormat="1" ht="23.25" customHeight="1" thickBot="1" x14ac:dyDescent="0.25">
      <c r="A30" s="659"/>
      <c r="B30" s="475">
        <f t="shared" si="10"/>
        <v>18</v>
      </c>
      <c r="C30" s="477">
        <v>25</v>
      </c>
      <c r="D30" s="451">
        <v>1.8</v>
      </c>
      <c r="E30" s="456">
        <f>D30</f>
        <v>1.8</v>
      </c>
      <c r="F30" s="478">
        <f>D30-E30</f>
        <v>0</v>
      </c>
      <c r="G30" s="457">
        <f>+D30</f>
        <v>1.8</v>
      </c>
      <c r="J30" s="102"/>
      <c r="K30" s="100"/>
      <c r="L30" s="100"/>
      <c r="M30" s="100"/>
      <c r="N30" s="100"/>
      <c r="O30" s="100"/>
      <c r="P30" s="100"/>
    </row>
    <row r="31" spans="1:16" s="103" customFormat="1" ht="23.25" customHeight="1" x14ac:dyDescent="0.2">
      <c r="A31" s="639" t="s">
        <v>382</v>
      </c>
      <c r="B31" s="453">
        <v>5</v>
      </c>
      <c r="C31" s="431"/>
      <c r="D31" s="433">
        <v>1.05</v>
      </c>
      <c r="E31" s="416">
        <f t="shared" ref="E31:E36" si="11">D31</f>
        <v>1.05</v>
      </c>
      <c r="F31" s="422">
        <f t="shared" ref="F31:F36" si="12">D31-E31</f>
        <v>0</v>
      </c>
      <c r="G31" s="413">
        <f t="shared" ref="G31:G36" si="13">+D31</f>
        <v>1.05</v>
      </c>
      <c r="J31" s="102"/>
      <c r="K31" s="100"/>
      <c r="L31" s="100"/>
      <c r="M31" s="100"/>
      <c r="N31" s="100"/>
      <c r="O31" s="100"/>
      <c r="P31" s="100"/>
    </row>
    <row r="32" spans="1:16" s="103" customFormat="1" ht="23.25" customHeight="1" x14ac:dyDescent="0.2">
      <c r="A32" s="658"/>
      <c r="B32" s="423">
        <f>B31</f>
        <v>5</v>
      </c>
      <c r="C32" s="432">
        <v>7</v>
      </c>
      <c r="D32" s="434">
        <v>1.1499999999999999</v>
      </c>
      <c r="E32" s="418">
        <f t="shared" si="11"/>
        <v>1.1499999999999999</v>
      </c>
      <c r="F32" s="425">
        <f t="shared" si="12"/>
        <v>0</v>
      </c>
      <c r="G32" s="414">
        <f t="shared" si="13"/>
        <v>1.1499999999999999</v>
      </c>
      <c r="J32" s="102"/>
      <c r="K32" s="100"/>
      <c r="L32" s="100"/>
      <c r="M32" s="100"/>
      <c r="N32" s="100"/>
      <c r="O32" s="100"/>
      <c r="P32" s="100"/>
    </row>
    <row r="33" spans="1:16" s="103" customFormat="1" ht="23.25" customHeight="1" x14ac:dyDescent="0.2">
      <c r="A33" s="658"/>
      <c r="B33" s="423">
        <f t="shared" ref="B33:B39" si="14">C32</f>
        <v>7</v>
      </c>
      <c r="C33" s="432">
        <v>9</v>
      </c>
      <c r="D33" s="434">
        <v>1.25</v>
      </c>
      <c r="E33" s="418">
        <f t="shared" si="11"/>
        <v>1.25</v>
      </c>
      <c r="F33" s="425">
        <f t="shared" si="12"/>
        <v>0</v>
      </c>
      <c r="G33" s="414">
        <f t="shared" si="13"/>
        <v>1.25</v>
      </c>
      <c r="J33" s="102"/>
      <c r="K33" s="100"/>
      <c r="L33" s="100"/>
      <c r="M33" s="100"/>
      <c r="N33" s="100"/>
      <c r="O33" s="100"/>
      <c r="P33" s="100"/>
    </row>
    <row r="34" spans="1:16" s="103" customFormat="1" ht="23.25" customHeight="1" x14ac:dyDescent="0.2">
      <c r="A34" s="658"/>
      <c r="B34" s="423">
        <f t="shared" si="14"/>
        <v>9</v>
      </c>
      <c r="C34" s="432">
        <v>10</v>
      </c>
      <c r="D34" s="434">
        <v>1.35</v>
      </c>
      <c r="E34" s="418">
        <f t="shared" si="11"/>
        <v>1.35</v>
      </c>
      <c r="F34" s="425">
        <f t="shared" si="12"/>
        <v>0</v>
      </c>
      <c r="G34" s="414">
        <f t="shared" si="13"/>
        <v>1.35</v>
      </c>
      <c r="J34" s="102"/>
      <c r="K34" s="100"/>
      <c r="L34" s="100"/>
      <c r="M34" s="100"/>
      <c r="N34" s="100"/>
      <c r="O34" s="100"/>
      <c r="P34" s="100"/>
    </row>
    <row r="35" spans="1:16" s="103" customFormat="1" ht="23.25" customHeight="1" x14ac:dyDescent="0.2">
      <c r="A35" s="658"/>
      <c r="B35" s="423">
        <f t="shared" si="14"/>
        <v>10</v>
      </c>
      <c r="C35" s="432">
        <v>11</v>
      </c>
      <c r="D35" s="434">
        <v>1.45</v>
      </c>
      <c r="E35" s="418">
        <f t="shared" si="11"/>
        <v>1.45</v>
      </c>
      <c r="F35" s="425">
        <f t="shared" si="12"/>
        <v>0</v>
      </c>
      <c r="G35" s="414">
        <f t="shared" si="13"/>
        <v>1.45</v>
      </c>
      <c r="J35" s="102"/>
      <c r="K35" s="100"/>
      <c r="L35" s="100"/>
      <c r="M35" s="100"/>
      <c r="N35" s="100"/>
      <c r="O35" s="100"/>
      <c r="P35" s="100"/>
    </row>
    <row r="36" spans="1:16" s="103" customFormat="1" ht="23.25" customHeight="1" x14ac:dyDescent="0.2">
      <c r="A36" s="658"/>
      <c r="B36" s="423">
        <f t="shared" si="14"/>
        <v>11</v>
      </c>
      <c r="C36" s="432">
        <v>13</v>
      </c>
      <c r="D36" s="434">
        <v>1.55</v>
      </c>
      <c r="E36" s="418">
        <f t="shared" si="11"/>
        <v>1.55</v>
      </c>
      <c r="F36" s="425">
        <f t="shared" si="12"/>
        <v>0</v>
      </c>
      <c r="G36" s="414">
        <f t="shared" si="13"/>
        <v>1.55</v>
      </c>
      <c r="J36" s="102"/>
      <c r="K36" s="100"/>
      <c r="L36" s="100"/>
      <c r="M36" s="100"/>
      <c r="N36" s="100"/>
      <c r="O36" s="100"/>
      <c r="P36" s="100"/>
    </row>
    <row r="37" spans="1:16" s="103" customFormat="1" ht="23.25" customHeight="1" x14ac:dyDescent="0.2">
      <c r="A37" s="658"/>
      <c r="B37" s="423">
        <f t="shared" si="14"/>
        <v>13</v>
      </c>
      <c r="C37" s="432">
        <v>14</v>
      </c>
      <c r="D37" s="434">
        <v>1.65</v>
      </c>
      <c r="E37" s="418">
        <f>D37</f>
        <v>1.65</v>
      </c>
      <c r="F37" s="425">
        <f>D37-E37</f>
        <v>0</v>
      </c>
      <c r="G37" s="414">
        <f>+D37</f>
        <v>1.65</v>
      </c>
      <c r="J37" s="102"/>
      <c r="K37" s="100"/>
      <c r="L37" s="100"/>
      <c r="M37" s="100"/>
      <c r="N37" s="100"/>
      <c r="O37" s="100"/>
      <c r="P37" s="100"/>
    </row>
    <row r="38" spans="1:16" s="103" customFormat="1" ht="23.25" customHeight="1" x14ac:dyDescent="0.2">
      <c r="A38" s="658"/>
      <c r="B38" s="423">
        <f t="shared" si="14"/>
        <v>14</v>
      </c>
      <c r="C38" s="432">
        <v>15</v>
      </c>
      <c r="D38" s="434">
        <v>1.75</v>
      </c>
      <c r="E38" s="418">
        <f>D38</f>
        <v>1.75</v>
      </c>
      <c r="F38" s="425">
        <f>D38-E38</f>
        <v>0</v>
      </c>
      <c r="G38" s="414">
        <f>+D38</f>
        <v>1.75</v>
      </c>
      <c r="J38" s="102"/>
      <c r="K38" s="100"/>
      <c r="L38" s="100"/>
      <c r="M38" s="100"/>
      <c r="N38" s="100"/>
      <c r="O38" s="100"/>
      <c r="P38" s="100"/>
    </row>
    <row r="39" spans="1:16" s="103" customFormat="1" ht="23.25" customHeight="1" x14ac:dyDescent="0.2">
      <c r="A39" s="658"/>
      <c r="B39" s="467">
        <f t="shared" si="14"/>
        <v>15</v>
      </c>
      <c r="C39" s="476">
        <v>17</v>
      </c>
      <c r="D39" s="434">
        <v>1.85</v>
      </c>
      <c r="E39" s="418">
        <f>D39</f>
        <v>1.85</v>
      </c>
      <c r="F39" s="466">
        <f>D39-E39</f>
        <v>0</v>
      </c>
      <c r="G39" s="414">
        <f>+D39</f>
        <v>1.85</v>
      </c>
      <c r="J39" s="102"/>
      <c r="K39" s="100"/>
      <c r="L39" s="100"/>
      <c r="M39" s="100"/>
      <c r="N39" s="100"/>
      <c r="O39" s="100"/>
      <c r="P39" s="100"/>
    </row>
    <row r="40" spans="1:16" s="103" customFormat="1" ht="23.25" customHeight="1" x14ac:dyDescent="0.2">
      <c r="A40" s="658"/>
      <c r="B40" s="491">
        <f>C39</f>
        <v>17</v>
      </c>
      <c r="C40" s="492">
        <v>18</v>
      </c>
      <c r="D40" s="452">
        <v>1.95</v>
      </c>
      <c r="E40" s="464">
        <f>D40</f>
        <v>1.95</v>
      </c>
      <c r="F40" s="466">
        <f>D40-E40</f>
        <v>0</v>
      </c>
      <c r="G40" s="414">
        <f>+D40</f>
        <v>1.95</v>
      </c>
      <c r="J40" s="102"/>
      <c r="K40" s="100"/>
      <c r="L40" s="100"/>
      <c r="M40" s="100"/>
      <c r="N40" s="100"/>
      <c r="O40" s="100"/>
      <c r="P40" s="100"/>
    </row>
    <row r="41" spans="1:16" s="103" customFormat="1" ht="23.25" customHeight="1" thickBot="1" x14ac:dyDescent="0.25">
      <c r="A41" s="659"/>
      <c r="B41" s="475">
        <f>C40</f>
        <v>18</v>
      </c>
      <c r="C41" s="477">
        <v>25</v>
      </c>
      <c r="D41" s="451">
        <v>2</v>
      </c>
      <c r="E41" s="456">
        <f>D41</f>
        <v>2</v>
      </c>
      <c r="F41" s="478">
        <f>D41-E41</f>
        <v>0</v>
      </c>
      <c r="G41" s="457">
        <f>+D41</f>
        <v>2</v>
      </c>
      <c r="J41" s="102"/>
      <c r="K41" s="100"/>
      <c r="L41" s="100"/>
      <c r="M41" s="100"/>
      <c r="N41" s="100"/>
      <c r="O41" s="100"/>
      <c r="P41" s="100"/>
    </row>
  </sheetData>
  <mergeCells count="10">
    <mergeCell ref="A31:A41"/>
    <mergeCell ref="A21:A30"/>
    <mergeCell ref="A13:A20"/>
    <mergeCell ref="A6:A12"/>
    <mergeCell ref="A1:G2"/>
    <mergeCell ref="A4:A5"/>
    <mergeCell ref="B4:C5"/>
    <mergeCell ref="D4:D5"/>
    <mergeCell ref="E4:F4"/>
    <mergeCell ref="G4:G5"/>
  </mergeCells>
  <phoneticPr fontId="36"/>
  <pageMargins left="0.70866141732283472" right="0.70866141732283472" top="0.74803149606299213" bottom="0" header="0.31496062992125984" footer="0.31496062992125984"/>
  <pageSetup paperSize="9" scale="80"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5"/>
  <sheetViews>
    <sheetView view="pageBreakPreview" zoomScale="55" zoomScaleNormal="85" zoomScaleSheetLayoutView="55" workbookViewId="0">
      <selection activeCell="A46" sqref="A46"/>
    </sheetView>
  </sheetViews>
  <sheetFormatPr defaultColWidth="9.09765625" defaultRowHeight="12" x14ac:dyDescent="0.2"/>
  <cols>
    <col min="1" max="1" width="14.296875" style="99" customWidth="1"/>
    <col min="2" max="2" width="14.296875" style="100" customWidth="1"/>
    <col min="3" max="4" width="14.296875" style="99" customWidth="1"/>
    <col min="5" max="5" width="17.09765625" style="101" customWidth="1"/>
    <col min="6" max="7" width="17.09765625" style="102" customWidth="1"/>
    <col min="8" max="8" width="10.09765625" style="103" customWidth="1"/>
    <col min="9" max="9" width="11.69921875" style="103" customWidth="1"/>
    <col min="10" max="10" width="11.69921875" style="102" customWidth="1"/>
    <col min="11" max="11" width="2.69921875" style="100" customWidth="1"/>
    <col min="12" max="12" width="2.69921875" style="100" bestFit="1" customWidth="1"/>
    <col min="13" max="13" width="5.69921875" style="100" customWidth="1"/>
    <col min="14" max="14" width="5.69921875" style="100" bestFit="1" customWidth="1"/>
    <col min="15" max="15" width="2.69921875" style="100" bestFit="1" customWidth="1"/>
    <col min="16" max="16" width="5.69921875" style="100" customWidth="1"/>
    <col min="17" max="16384" width="9.09765625" style="100"/>
  </cols>
  <sheetData>
    <row r="1" spans="1:16" ht="18.75" customHeight="1" x14ac:dyDescent="0.2">
      <c r="A1" s="636" t="s">
        <v>256</v>
      </c>
      <c r="B1" s="636"/>
      <c r="C1" s="636"/>
      <c r="D1" s="636"/>
      <c r="E1" s="636"/>
      <c r="F1" s="636"/>
      <c r="G1" s="636"/>
      <c r="H1" s="105"/>
      <c r="I1" s="354"/>
      <c r="J1" s="354"/>
      <c r="K1" s="106"/>
    </row>
    <row r="2" spans="1:16" ht="13.5" customHeight="1" x14ac:dyDescent="0.2">
      <c r="A2" s="636"/>
      <c r="B2" s="636"/>
      <c r="C2" s="636"/>
      <c r="D2" s="636"/>
      <c r="E2" s="636"/>
      <c r="F2" s="636"/>
      <c r="G2" s="636"/>
      <c r="H2" s="105"/>
      <c r="I2" s="354"/>
      <c r="J2" s="354"/>
      <c r="K2" s="106"/>
    </row>
    <row r="3" spans="1:16" ht="15" customHeight="1" thickBot="1" x14ac:dyDescent="0.25">
      <c r="A3" s="105"/>
      <c r="B3" s="105"/>
      <c r="C3" s="105"/>
      <c r="D3" s="105"/>
      <c r="E3" s="105"/>
      <c r="F3" s="105"/>
      <c r="G3" s="355" t="s">
        <v>265</v>
      </c>
      <c r="H3" s="105"/>
      <c r="I3" s="354"/>
      <c r="J3" s="354"/>
      <c r="K3" s="106"/>
    </row>
    <row r="4" spans="1:16" ht="18.75" customHeight="1" x14ac:dyDescent="0.2">
      <c r="A4" s="624" t="s">
        <v>230</v>
      </c>
      <c r="B4" s="626" t="s">
        <v>281</v>
      </c>
      <c r="C4" s="648"/>
      <c r="D4" s="630" t="s">
        <v>102</v>
      </c>
      <c r="E4" s="632" t="s">
        <v>274</v>
      </c>
      <c r="F4" s="633"/>
      <c r="G4" s="634" t="s">
        <v>44</v>
      </c>
      <c r="H4" s="356"/>
      <c r="I4" s="356"/>
      <c r="J4" s="356"/>
      <c r="K4" s="106"/>
    </row>
    <row r="5" spans="1:16" ht="18.75" customHeight="1" thickBot="1" x14ac:dyDescent="0.25">
      <c r="A5" s="625"/>
      <c r="B5" s="628"/>
      <c r="C5" s="649"/>
      <c r="D5" s="631"/>
      <c r="E5" s="357" t="s">
        <v>317</v>
      </c>
      <c r="F5" s="358" t="s">
        <v>234</v>
      </c>
      <c r="G5" s="635"/>
      <c r="H5" s="237"/>
      <c r="I5" s="324"/>
      <c r="J5" s="325"/>
      <c r="K5" s="106"/>
    </row>
    <row r="6" spans="1:16" s="103" customFormat="1" ht="23.25" customHeight="1" x14ac:dyDescent="0.2">
      <c r="A6" s="639" t="s">
        <v>383</v>
      </c>
      <c r="B6" s="453">
        <v>6</v>
      </c>
      <c r="C6" s="431"/>
      <c r="D6" s="433">
        <v>1.05</v>
      </c>
      <c r="E6" s="416">
        <f t="shared" ref="E6:E11" si="0">D6</f>
        <v>1.05</v>
      </c>
      <c r="F6" s="422">
        <f t="shared" ref="F6:F11" si="1">D6-E6</f>
        <v>0</v>
      </c>
      <c r="G6" s="413">
        <f t="shared" ref="G6:G11" si="2">+D6</f>
        <v>1.05</v>
      </c>
      <c r="J6" s="102"/>
      <c r="K6" s="100"/>
      <c r="L6" s="100"/>
      <c r="M6" s="100"/>
      <c r="N6" s="100"/>
      <c r="O6" s="100"/>
      <c r="P6" s="100"/>
    </row>
    <row r="7" spans="1:16" s="103" customFormat="1" ht="23.25" customHeight="1" x14ac:dyDescent="0.2">
      <c r="A7" s="658"/>
      <c r="B7" s="423">
        <f>B6</f>
        <v>6</v>
      </c>
      <c r="C7" s="432">
        <v>8</v>
      </c>
      <c r="D7" s="434">
        <v>1.1499999999999999</v>
      </c>
      <c r="E7" s="418">
        <f t="shared" si="0"/>
        <v>1.1499999999999999</v>
      </c>
      <c r="F7" s="425">
        <f t="shared" si="1"/>
        <v>0</v>
      </c>
      <c r="G7" s="414">
        <f t="shared" si="2"/>
        <v>1.1499999999999999</v>
      </c>
      <c r="J7" s="102"/>
      <c r="K7" s="100"/>
      <c r="L7" s="100"/>
      <c r="M7" s="100"/>
      <c r="N7" s="100"/>
      <c r="O7" s="100"/>
      <c r="P7" s="100"/>
    </row>
    <row r="8" spans="1:16" s="103" customFormat="1" ht="23.25" customHeight="1" x14ac:dyDescent="0.2">
      <c r="A8" s="658"/>
      <c r="B8" s="423">
        <f t="shared" ref="B8:B14" si="3">C7</f>
        <v>8</v>
      </c>
      <c r="C8" s="432">
        <v>9</v>
      </c>
      <c r="D8" s="434">
        <v>1.25</v>
      </c>
      <c r="E8" s="418">
        <f t="shared" si="0"/>
        <v>1.25</v>
      </c>
      <c r="F8" s="425">
        <f t="shared" si="1"/>
        <v>0</v>
      </c>
      <c r="G8" s="414">
        <f t="shared" si="2"/>
        <v>1.25</v>
      </c>
      <c r="J8" s="102"/>
      <c r="K8" s="100"/>
      <c r="L8" s="100"/>
      <c r="M8" s="100"/>
      <c r="N8" s="100"/>
      <c r="O8" s="100"/>
      <c r="P8" s="100"/>
    </row>
    <row r="9" spans="1:16" s="103" customFormat="1" ht="23.25" customHeight="1" x14ac:dyDescent="0.2">
      <c r="A9" s="658"/>
      <c r="B9" s="423">
        <f t="shared" si="3"/>
        <v>9</v>
      </c>
      <c r="C9" s="432">
        <v>11</v>
      </c>
      <c r="D9" s="434">
        <v>1.35</v>
      </c>
      <c r="E9" s="418">
        <f t="shared" si="0"/>
        <v>1.35</v>
      </c>
      <c r="F9" s="425">
        <f t="shared" si="1"/>
        <v>0</v>
      </c>
      <c r="G9" s="414">
        <f t="shared" si="2"/>
        <v>1.35</v>
      </c>
      <c r="J9" s="102"/>
      <c r="K9" s="100"/>
      <c r="L9" s="100"/>
      <c r="M9" s="100"/>
      <c r="N9" s="100"/>
      <c r="O9" s="100"/>
      <c r="P9" s="100"/>
    </row>
    <row r="10" spans="1:16" s="103" customFormat="1" ht="23.25" customHeight="1" x14ac:dyDescent="0.2">
      <c r="A10" s="658"/>
      <c r="B10" s="423">
        <f t="shared" si="3"/>
        <v>11</v>
      </c>
      <c r="C10" s="432">
        <v>12</v>
      </c>
      <c r="D10" s="434">
        <v>1.45</v>
      </c>
      <c r="E10" s="418">
        <f t="shared" si="0"/>
        <v>1.45</v>
      </c>
      <c r="F10" s="425">
        <f t="shared" si="1"/>
        <v>0</v>
      </c>
      <c r="G10" s="414">
        <f t="shared" si="2"/>
        <v>1.45</v>
      </c>
      <c r="J10" s="102"/>
      <c r="K10" s="100"/>
      <c r="L10" s="100"/>
      <c r="M10" s="100"/>
      <c r="N10" s="100"/>
      <c r="O10" s="100"/>
      <c r="P10" s="100"/>
    </row>
    <row r="11" spans="1:16" s="103" customFormat="1" ht="23.25" customHeight="1" x14ac:dyDescent="0.2">
      <c r="A11" s="658"/>
      <c r="B11" s="423">
        <f t="shared" si="3"/>
        <v>12</v>
      </c>
      <c r="C11" s="432">
        <v>13</v>
      </c>
      <c r="D11" s="434">
        <v>1.55</v>
      </c>
      <c r="E11" s="418">
        <f t="shared" si="0"/>
        <v>1.55</v>
      </c>
      <c r="F11" s="425">
        <f t="shared" si="1"/>
        <v>0</v>
      </c>
      <c r="G11" s="414">
        <f t="shared" si="2"/>
        <v>1.55</v>
      </c>
      <c r="J11" s="102"/>
      <c r="K11" s="100"/>
      <c r="L11" s="100"/>
      <c r="M11" s="100"/>
      <c r="N11" s="100"/>
      <c r="O11" s="100"/>
      <c r="P11" s="100"/>
    </row>
    <row r="12" spans="1:16" s="103" customFormat="1" ht="24" customHeight="1" x14ac:dyDescent="0.2">
      <c r="A12" s="658"/>
      <c r="B12" s="423">
        <f t="shared" si="3"/>
        <v>13</v>
      </c>
      <c r="C12" s="432">
        <v>15</v>
      </c>
      <c r="D12" s="434">
        <v>1.65</v>
      </c>
      <c r="E12" s="418">
        <f>D12</f>
        <v>1.65</v>
      </c>
      <c r="F12" s="425">
        <f>D12-E12</f>
        <v>0</v>
      </c>
      <c r="G12" s="414">
        <f>+D12</f>
        <v>1.65</v>
      </c>
      <c r="J12" s="102"/>
      <c r="K12" s="100"/>
      <c r="L12" s="100"/>
      <c r="M12" s="100"/>
      <c r="N12" s="100"/>
      <c r="O12" s="100"/>
      <c r="P12" s="100"/>
    </row>
    <row r="13" spans="1:16" s="103" customFormat="1" ht="23.25" customHeight="1" x14ac:dyDescent="0.2">
      <c r="A13" s="658"/>
      <c r="B13" s="423">
        <f t="shared" si="3"/>
        <v>15</v>
      </c>
      <c r="C13" s="432">
        <v>16</v>
      </c>
      <c r="D13" s="434">
        <v>1.75</v>
      </c>
      <c r="E13" s="418">
        <f>D13</f>
        <v>1.75</v>
      </c>
      <c r="F13" s="425">
        <f>D13-E13</f>
        <v>0</v>
      </c>
      <c r="G13" s="414">
        <f>+D13</f>
        <v>1.75</v>
      </c>
      <c r="J13" s="102"/>
      <c r="K13" s="100"/>
      <c r="L13" s="100"/>
      <c r="M13" s="100"/>
      <c r="N13" s="100"/>
      <c r="O13" s="100"/>
      <c r="P13" s="100"/>
    </row>
    <row r="14" spans="1:16" s="103" customFormat="1" ht="23.25" customHeight="1" x14ac:dyDescent="0.2">
      <c r="A14" s="658"/>
      <c r="B14" s="467">
        <f t="shared" si="3"/>
        <v>16</v>
      </c>
      <c r="C14" s="476">
        <v>18</v>
      </c>
      <c r="D14" s="434">
        <v>1.85</v>
      </c>
      <c r="E14" s="418">
        <f>D14</f>
        <v>1.85</v>
      </c>
      <c r="F14" s="466">
        <f>D14-E14</f>
        <v>0</v>
      </c>
      <c r="G14" s="414">
        <f>+D14</f>
        <v>1.85</v>
      </c>
      <c r="J14" s="102"/>
      <c r="K14" s="100"/>
      <c r="L14" s="100"/>
      <c r="M14" s="100"/>
      <c r="N14" s="100"/>
      <c r="O14" s="100"/>
      <c r="P14" s="100"/>
    </row>
    <row r="15" spans="1:16" s="103" customFormat="1" ht="23.25" customHeight="1" thickBot="1" x14ac:dyDescent="0.25">
      <c r="A15" s="659"/>
      <c r="B15" s="475">
        <f>C14</f>
        <v>18</v>
      </c>
      <c r="C15" s="477">
        <v>25</v>
      </c>
      <c r="D15" s="451">
        <v>1.9</v>
      </c>
      <c r="E15" s="456">
        <f>D15</f>
        <v>1.9</v>
      </c>
      <c r="F15" s="478">
        <f>D15-E15</f>
        <v>0</v>
      </c>
      <c r="G15" s="457">
        <f>+D15</f>
        <v>1.9</v>
      </c>
      <c r="J15" s="102"/>
      <c r="K15" s="100"/>
      <c r="L15" s="100"/>
      <c r="M15" s="100"/>
      <c r="N15" s="100"/>
      <c r="O15" s="100"/>
      <c r="P15" s="100"/>
    </row>
    <row r="16" spans="1:16" s="103" customFormat="1" ht="23.25" customHeight="1" x14ac:dyDescent="0.2">
      <c r="A16" s="639" t="s">
        <v>384</v>
      </c>
      <c r="B16" s="453">
        <v>5</v>
      </c>
      <c r="C16" s="431"/>
      <c r="D16" s="433">
        <v>1.1499999999999999</v>
      </c>
      <c r="E16" s="416">
        <f t="shared" ref="E16:E21" si="4">D16</f>
        <v>1.1499999999999999</v>
      </c>
      <c r="F16" s="422">
        <f t="shared" ref="F16:F21" si="5">D16-E16</f>
        <v>0</v>
      </c>
      <c r="G16" s="413">
        <f t="shared" ref="G16:G21" si="6">+D16</f>
        <v>1.1499999999999999</v>
      </c>
      <c r="J16" s="102"/>
      <c r="K16" s="100"/>
      <c r="L16" s="100"/>
      <c r="M16" s="100"/>
      <c r="N16" s="100"/>
      <c r="O16" s="100"/>
      <c r="P16" s="100"/>
    </row>
    <row r="17" spans="1:16" s="103" customFormat="1" ht="23.25" customHeight="1" x14ac:dyDescent="0.2">
      <c r="A17" s="658"/>
      <c r="B17" s="423">
        <f>B16</f>
        <v>5</v>
      </c>
      <c r="C17" s="432">
        <v>6</v>
      </c>
      <c r="D17" s="434">
        <v>1.25</v>
      </c>
      <c r="E17" s="418">
        <f t="shared" si="4"/>
        <v>1.25</v>
      </c>
      <c r="F17" s="425">
        <f t="shared" si="5"/>
        <v>0</v>
      </c>
      <c r="G17" s="414">
        <f t="shared" si="6"/>
        <v>1.25</v>
      </c>
      <c r="J17" s="102"/>
      <c r="K17" s="100"/>
      <c r="L17" s="100"/>
      <c r="M17" s="100"/>
      <c r="N17" s="100"/>
      <c r="O17" s="100"/>
      <c r="P17" s="100"/>
    </row>
    <row r="18" spans="1:16" s="103" customFormat="1" ht="23.25" customHeight="1" x14ac:dyDescent="0.2">
      <c r="A18" s="658"/>
      <c r="B18" s="423">
        <f t="shared" ref="B18:B24" si="7">C17</f>
        <v>6</v>
      </c>
      <c r="C18" s="432">
        <v>8</v>
      </c>
      <c r="D18" s="434">
        <v>1.35</v>
      </c>
      <c r="E18" s="418">
        <f t="shared" si="4"/>
        <v>1.35</v>
      </c>
      <c r="F18" s="425">
        <f t="shared" si="5"/>
        <v>0</v>
      </c>
      <c r="G18" s="414">
        <f t="shared" si="6"/>
        <v>1.35</v>
      </c>
      <c r="J18" s="102"/>
      <c r="K18" s="100"/>
      <c r="L18" s="100"/>
      <c r="M18" s="100"/>
      <c r="N18" s="100"/>
      <c r="O18" s="100"/>
      <c r="P18" s="100"/>
    </row>
    <row r="19" spans="1:16" s="103" customFormat="1" ht="23.25" customHeight="1" x14ac:dyDescent="0.2">
      <c r="A19" s="658"/>
      <c r="B19" s="423">
        <f t="shared" si="7"/>
        <v>8</v>
      </c>
      <c r="C19" s="432">
        <v>10</v>
      </c>
      <c r="D19" s="434">
        <v>1.45</v>
      </c>
      <c r="E19" s="418">
        <f t="shared" si="4"/>
        <v>1.45</v>
      </c>
      <c r="F19" s="425">
        <f t="shared" si="5"/>
        <v>0</v>
      </c>
      <c r="G19" s="414">
        <f t="shared" si="6"/>
        <v>1.45</v>
      </c>
      <c r="J19" s="102"/>
      <c r="K19" s="100"/>
      <c r="L19" s="100"/>
      <c r="M19" s="100"/>
      <c r="N19" s="100"/>
      <c r="O19" s="100"/>
      <c r="P19" s="100"/>
    </row>
    <row r="20" spans="1:16" s="103" customFormat="1" ht="23.25" customHeight="1" x14ac:dyDescent="0.2">
      <c r="A20" s="658"/>
      <c r="B20" s="423">
        <f t="shared" si="7"/>
        <v>10</v>
      </c>
      <c r="C20" s="432">
        <v>11</v>
      </c>
      <c r="D20" s="434">
        <v>1.55</v>
      </c>
      <c r="E20" s="418">
        <f t="shared" si="4"/>
        <v>1.55</v>
      </c>
      <c r="F20" s="425">
        <f t="shared" si="5"/>
        <v>0</v>
      </c>
      <c r="G20" s="414">
        <f t="shared" si="6"/>
        <v>1.55</v>
      </c>
      <c r="J20" s="102"/>
      <c r="K20" s="100"/>
      <c r="L20" s="100"/>
      <c r="M20" s="100"/>
      <c r="N20" s="100"/>
      <c r="O20" s="100"/>
      <c r="P20" s="100"/>
    </row>
    <row r="21" spans="1:16" s="103" customFormat="1" ht="23.25" customHeight="1" x14ac:dyDescent="0.2">
      <c r="A21" s="658"/>
      <c r="B21" s="423">
        <f t="shared" si="7"/>
        <v>11</v>
      </c>
      <c r="C21" s="432">
        <v>13</v>
      </c>
      <c r="D21" s="434">
        <v>1.65</v>
      </c>
      <c r="E21" s="418">
        <f t="shared" si="4"/>
        <v>1.65</v>
      </c>
      <c r="F21" s="425">
        <f t="shared" si="5"/>
        <v>0</v>
      </c>
      <c r="G21" s="414">
        <f t="shared" si="6"/>
        <v>1.65</v>
      </c>
      <c r="J21" s="102"/>
      <c r="K21" s="100"/>
      <c r="L21" s="100"/>
      <c r="M21" s="100"/>
      <c r="N21" s="100"/>
      <c r="O21" s="100"/>
      <c r="P21" s="100"/>
    </row>
    <row r="22" spans="1:16" s="103" customFormat="1" ht="24" customHeight="1" x14ac:dyDescent="0.2">
      <c r="A22" s="658"/>
      <c r="B22" s="423">
        <f t="shared" si="7"/>
        <v>13</v>
      </c>
      <c r="C22" s="432">
        <v>14</v>
      </c>
      <c r="D22" s="434">
        <v>1.75</v>
      </c>
      <c r="E22" s="418">
        <f>D22</f>
        <v>1.75</v>
      </c>
      <c r="F22" s="425">
        <f>D22-E22</f>
        <v>0</v>
      </c>
      <c r="G22" s="414">
        <f>+D22</f>
        <v>1.75</v>
      </c>
      <c r="J22" s="102"/>
      <c r="K22" s="100"/>
      <c r="L22" s="100"/>
      <c r="M22" s="100"/>
      <c r="N22" s="100"/>
      <c r="O22" s="100"/>
      <c r="P22" s="100"/>
    </row>
    <row r="23" spans="1:16" s="103" customFormat="1" ht="23.25" customHeight="1" x14ac:dyDescent="0.2">
      <c r="A23" s="658"/>
      <c r="B23" s="423">
        <f t="shared" si="7"/>
        <v>14</v>
      </c>
      <c r="C23" s="432">
        <v>15</v>
      </c>
      <c r="D23" s="434">
        <v>1.85</v>
      </c>
      <c r="E23" s="418">
        <f>D23</f>
        <v>1.85</v>
      </c>
      <c r="F23" s="425">
        <f>D23-E23</f>
        <v>0</v>
      </c>
      <c r="G23" s="414">
        <f>+D23</f>
        <v>1.85</v>
      </c>
      <c r="J23" s="102"/>
      <c r="K23" s="100"/>
      <c r="L23" s="100"/>
      <c r="M23" s="100"/>
      <c r="N23" s="100"/>
      <c r="O23" s="100"/>
      <c r="P23" s="100"/>
    </row>
    <row r="24" spans="1:16" s="103" customFormat="1" ht="23.25" customHeight="1" x14ac:dyDescent="0.2">
      <c r="A24" s="658"/>
      <c r="B24" s="467">
        <f t="shared" si="7"/>
        <v>15</v>
      </c>
      <c r="C24" s="476">
        <v>17</v>
      </c>
      <c r="D24" s="434">
        <v>1.95</v>
      </c>
      <c r="E24" s="418">
        <f>D24</f>
        <v>1.95</v>
      </c>
      <c r="F24" s="466">
        <f>D24-E24</f>
        <v>0</v>
      </c>
      <c r="G24" s="414">
        <f>+D24</f>
        <v>1.95</v>
      </c>
      <c r="J24" s="102"/>
      <c r="K24" s="100"/>
      <c r="L24" s="100"/>
      <c r="M24" s="100"/>
      <c r="N24" s="100"/>
      <c r="O24" s="100"/>
      <c r="P24" s="100"/>
    </row>
    <row r="25" spans="1:16" s="103" customFormat="1" ht="23.25" customHeight="1" thickBot="1" x14ac:dyDescent="0.25">
      <c r="A25" s="659"/>
      <c r="B25" s="475">
        <f>C24</f>
        <v>17</v>
      </c>
      <c r="C25" s="477">
        <v>25</v>
      </c>
      <c r="D25" s="451">
        <v>2</v>
      </c>
      <c r="E25" s="456">
        <f>D25</f>
        <v>2</v>
      </c>
      <c r="F25" s="478">
        <f>D25-E25</f>
        <v>0</v>
      </c>
      <c r="G25" s="457">
        <f>+D25</f>
        <v>2</v>
      </c>
      <c r="J25" s="102"/>
      <c r="K25" s="100"/>
      <c r="L25" s="100"/>
      <c r="M25" s="100"/>
      <c r="N25" s="100"/>
      <c r="O25" s="100"/>
      <c r="P25" s="100"/>
    </row>
    <row r="26" spans="1:16" s="103" customFormat="1" ht="23.25" customHeight="1" x14ac:dyDescent="0.2">
      <c r="A26" s="639" t="s">
        <v>385</v>
      </c>
      <c r="B26" s="453">
        <v>6</v>
      </c>
      <c r="C26" s="431"/>
      <c r="D26" s="433">
        <v>1.25</v>
      </c>
      <c r="E26" s="416">
        <f>IF(D26&gt;=2,2,D26)</f>
        <v>1.25</v>
      </c>
      <c r="F26" s="422">
        <f t="shared" ref="F26:F35" si="8">D26-E26</f>
        <v>0</v>
      </c>
      <c r="G26" s="413">
        <f t="shared" ref="G26:G31" si="9">+D26</f>
        <v>1.25</v>
      </c>
      <c r="J26" s="102"/>
      <c r="K26" s="100"/>
      <c r="L26" s="100"/>
      <c r="M26" s="100"/>
      <c r="N26" s="100"/>
      <c r="O26" s="100"/>
      <c r="P26" s="100"/>
    </row>
    <row r="27" spans="1:16" s="103" customFormat="1" ht="23.25" customHeight="1" x14ac:dyDescent="0.2">
      <c r="A27" s="658"/>
      <c r="B27" s="423">
        <f>B26</f>
        <v>6</v>
      </c>
      <c r="C27" s="432">
        <v>8</v>
      </c>
      <c r="D27" s="434">
        <v>1.35</v>
      </c>
      <c r="E27" s="418">
        <f t="shared" ref="E27:E35" si="10">IF(D27&gt;=2,2,D27)</f>
        <v>1.35</v>
      </c>
      <c r="F27" s="466">
        <f t="shared" si="8"/>
        <v>0</v>
      </c>
      <c r="G27" s="414">
        <f t="shared" si="9"/>
        <v>1.35</v>
      </c>
      <c r="J27" s="102"/>
      <c r="K27" s="100"/>
      <c r="L27" s="100"/>
      <c r="M27" s="100"/>
      <c r="N27" s="100"/>
      <c r="O27" s="100"/>
      <c r="P27" s="100"/>
    </row>
    <row r="28" spans="1:16" s="103" customFormat="1" ht="23.25" customHeight="1" x14ac:dyDescent="0.2">
      <c r="A28" s="658"/>
      <c r="B28" s="423">
        <f t="shared" ref="B28:B34" si="11">C27</f>
        <v>8</v>
      </c>
      <c r="C28" s="432">
        <v>9</v>
      </c>
      <c r="D28" s="434">
        <v>1.45</v>
      </c>
      <c r="E28" s="418">
        <f t="shared" si="10"/>
        <v>1.45</v>
      </c>
      <c r="F28" s="466">
        <f t="shared" si="8"/>
        <v>0</v>
      </c>
      <c r="G28" s="414">
        <f t="shared" si="9"/>
        <v>1.45</v>
      </c>
      <c r="J28" s="102"/>
      <c r="K28" s="100"/>
      <c r="L28" s="100"/>
      <c r="M28" s="100"/>
      <c r="N28" s="100"/>
      <c r="O28" s="100"/>
      <c r="P28" s="100"/>
    </row>
    <row r="29" spans="1:16" s="103" customFormat="1" ht="23.25" customHeight="1" x14ac:dyDescent="0.2">
      <c r="A29" s="658"/>
      <c r="B29" s="423">
        <f t="shared" si="11"/>
        <v>9</v>
      </c>
      <c r="C29" s="432">
        <v>11</v>
      </c>
      <c r="D29" s="434">
        <v>1.55</v>
      </c>
      <c r="E29" s="418">
        <f t="shared" si="10"/>
        <v>1.55</v>
      </c>
      <c r="F29" s="466">
        <f t="shared" si="8"/>
        <v>0</v>
      </c>
      <c r="G29" s="414">
        <f t="shared" si="9"/>
        <v>1.55</v>
      </c>
      <c r="J29" s="102"/>
      <c r="K29" s="100"/>
      <c r="L29" s="100"/>
      <c r="M29" s="100"/>
      <c r="N29" s="100"/>
      <c r="O29" s="100"/>
      <c r="P29" s="100"/>
    </row>
    <row r="30" spans="1:16" s="103" customFormat="1" ht="23.25" customHeight="1" x14ac:dyDescent="0.2">
      <c r="A30" s="658"/>
      <c r="B30" s="423">
        <f t="shared" si="11"/>
        <v>11</v>
      </c>
      <c r="C30" s="432">
        <v>12</v>
      </c>
      <c r="D30" s="434">
        <v>1.65</v>
      </c>
      <c r="E30" s="418">
        <f t="shared" si="10"/>
        <v>1.65</v>
      </c>
      <c r="F30" s="466">
        <f t="shared" si="8"/>
        <v>0</v>
      </c>
      <c r="G30" s="414">
        <f t="shared" si="9"/>
        <v>1.65</v>
      </c>
      <c r="J30" s="102"/>
      <c r="K30" s="100"/>
      <c r="L30" s="100"/>
      <c r="M30" s="100"/>
      <c r="N30" s="100"/>
      <c r="O30" s="100"/>
      <c r="P30" s="100"/>
    </row>
    <row r="31" spans="1:16" s="103" customFormat="1" ht="23.25" customHeight="1" x14ac:dyDescent="0.2">
      <c r="A31" s="658"/>
      <c r="B31" s="423">
        <f t="shared" si="11"/>
        <v>12</v>
      </c>
      <c r="C31" s="432">
        <v>14</v>
      </c>
      <c r="D31" s="434">
        <v>1.75</v>
      </c>
      <c r="E31" s="418">
        <f t="shared" si="10"/>
        <v>1.75</v>
      </c>
      <c r="F31" s="466">
        <f t="shared" si="8"/>
        <v>0</v>
      </c>
      <c r="G31" s="414">
        <f t="shared" si="9"/>
        <v>1.75</v>
      </c>
      <c r="J31" s="102"/>
      <c r="K31" s="100"/>
      <c r="L31" s="100"/>
      <c r="M31" s="100"/>
      <c r="N31" s="100"/>
      <c r="O31" s="100"/>
      <c r="P31" s="100"/>
    </row>
    <row r="32" spans="1:16" s="103" customFormat="1" ht="24" customHeight="1" x14ac:dyDescent="0.2">
      <c r="A32" s="658"/>
      <c r="B32" s="423">
        <f t="shared" si="11"/>
        <v>14</v>
      </c>
      <c r="C32" s="432">
        <v>15</v>
      </c>
      <c r="D32" s="434">
        <v>1.85</v>
      </c>
      <c r="E32" s="418">
        <f t="shared" si="10"/>
        <v>1.85</v>
      </c>
      <c r="F32" s="466">
        <f t="shared" si="8"/>
        <v>0</v>
      </c>
      <c r="G32" s="414">
        <f>+D32</f>
        <v>1.85</v>
      </c>
      <c r="J32" s="102"/>
      <c r="K32" s="100"/>
      <c r="L32" s="100"/>
      <c r="M32" s="100"/>
      <c r="N32" s="100"/>
      <c r="O32" s="100"/>
      <c r="P32" s="100"/>
    </row>
    <row r="33" spans="1:16" s="103" customFormat="1" ht="23.25" customHeight="1" x14ac:dyDescent="0.2">
      <c r="A33" s="658"/>
      <c r="B33" s="423">
        <f t="shared" si="11"/>
        <v>15</v>
      </c>
      <c r="C33" s="432">
        <v>16</v>
      </c>
      <c r="D33" s="434">
        <v>1.95</v>
      </c>
      <c r="E33" s="418">
        <f t="shared" si="10"/>
        <v>1.95</v>
      </c>
      <c r="F33" s="466">
        <f t="shared" si="8"/>
        <v>0</v>
      </c>
      <c r="G33" s="414">
        <f>+D33</f>
        <v>1.95</v>
      </c>
      <c r="J33" s="102"/>
      <c r="K33" s="100"/>
      <c r="L33" s="100"/>
      <c r="M33" s="100"/>
      <c r="N33" s="100"/>
      <c r="O33" s="100"/>
      <c r="P33" s="100"/>
    </row>
    <row r="34" spans="1:16" s="103" customFormat="1" ht="23.25" customHeight="1" x14ac:dyDescent="0.2">
      <c r="A34" s="658"/>
      <c r="B34" s="467">
        <f t="shared" si="11"/>
        <v>16</v>
      </c>
      <c r="C34" s="476">
        <v>18</v>
      </c>
      <c r="D34" s="434">
        <v>2.0499999999999998</v>
      </c>
      <c r="E34" s="418">
        <f t="shared" si="10"/>
        <v>2</v>
      </c>
      <c r="F34" s="466">
        <f t="shared" si="8"/>
        <v>4.9999999999999822E-2</v>
      </c>
      <c r="G34" s="414">
        <f>+D34</f>
        <v>2.0499999999999998</v>
      </c>
      <c r="J34" s="102"/>
      <c r="K34" s="100"/>
      <c r="L34" s="100"/>
      <c r="M34" s="100"/>
      <c r="N34" s="100"/>
      <c r="O34" s="100"/>
      <c r="P34" s="100"/>
    </row>
    <row r="35" spans="1:16" s="103" customFormat="1" ht="23.25" customHeight="1" thickBot="1" x14ac:dyDescent="0.25">
      <c r="A35" s="659"/>
      <c r="B35" s="475">
        <f>C34</f>
        <v>18</v>
      </c>
      <c r="C35" s="477">
        <v>25</v>
      </c>
      <c r="D35" s="451">
        <v>2.1</v>
      </c>
      <c r="E35" s="456">
        <f t="shared" si="10"/>
        <v>2</v>
      </c>
      <c r="F35" s="478">
        <f t="shared" si="8"/>
        <v>0.10000000000000009</v>
      </c>
      <c r="G35" s="457">
        <f>+D35</f>
        <v>2.1</v>
      </c>
      <c r="J35" s="102"/>
      <c r="K35" s="100"/>
      <c r="L35" s="100"/>
      <c r="M35" s="100"/>
      <c r="N35" s="100"/>
      <c r="O35" s="100"/>
      <c r="P35" s="100"/>
    </row>
    <row r="36" spans="1:16" s="103" customFormat="1" ht="23.25" customHeight="1" x14ac:dyDescent="0.2">
      <c r="A36" s="639" t="s">
        <v>386</v>
      </c>
      <c r="B36" s="453">
        <v>5</v>
      </c>
      <c r="C36" s="431"/>
      <c r="D36" s="433">
        <v>1.25</v>
      </c>
      <c r="E36" s="416">
        <f>IF(D36&gt;=2,2,D36)</f>
        <v>1.25</v>
      </c>
      <c r="F36" s="422">
        <f t="shared" ref="F36:F45" si="12">D36-E36</f>
        <v>0</v>
      </c>
      <c r="G36" s="413">
        <f t="shared" ref="G36:G41" si="13">+D36</f>
        <v>1.25</v>
      </c>
      <c r="J36" s="102"/>
      <c r="K36" s="100"/>
      <c r="L36" s="100"/>
      <c r="M36" s="100"/>
      <c r="N36" s="100"/>
      <c r="O36" s="100"/>
      <c r="P36" s="100"/>
    </row>
    <row r="37" spans="1:16" s="103" customFormat="1" ht="23.25" customHeight="1" x14ac:dyDescent="0.2">
      <c r="A37" s="658"/>
      <c r="B37" s="423">
        <f>B36</f>
        <v>5</v>
      </c>
      <c r="C37" s="432">
        <v>7</v>
      </c>
      <c r="D37" s="434">
        <v>1.35</v>
      </c>
      <c r="E37" s="418">
        <f t="shared" ref="E37:E45" si="14">IF(D37&gt;=2,2,D37)</f>
        <v>1.35</v>
      </c>
      <c r="F37" s="466">
        <f t="shared" si="12"/>
        <v>0</v>
      </c>
      <c r="G37" s="414">
        <f t="shared" si="13"/>
        <v>1.35</v>
      </c>
      <c r="J37" s="102"/>
      <c r="K37" s="100"/>
      <c r="L37" s="100"/>
      <c r="M37" s="100"/>
      <c r="N37" s="100"/>
      <c r="O37" s="100"/>
      <c r="P37" s="100"/>
    </row>
    <row r="38" spans="1:16" s="103" customFormat="1" ht="23.25" customHeight="1" x14ac:dyDescent="0.2">
      <c r="A38" s="658"/>
      <c r="B38" s="423">
        <f t="shared" ref="B38:B44" si="15">C37</f>
        <v>7</v>
      </c>
      <c r="C38" s="432">
        <v>8</v>
      </c>
      <c r="D38" s="434">
        <v>1.45</v>
      </c>
      <c r="E38" s="418">
        <f t="shared" si="14"/>
        <v>1.45</v>
      </c>
      <c r="F38" s="466">
        <f t="shared" si="12"/>
        <v>0</v>
      </c>
      <c r="G38" s="414">
        <f t="shared" si="13"/>
        <v>1.45</v>
      </c>
      <c r="J38" s="102"/>
      <c r="K38" s="100"/>
      <c r="L38" s="100"/>
      <c r="M38" s="100"/>
      <c r="N38" s="100"/>
      <c r="O38" s="100"/>
      <c r="P38" s="100"/>
    </row>
    <row r="39" spans="1:16" s="103" customFormat="1" ht="23.25" customHeight="1" x14ac:dyDescent="0.2">
      <c r="A39" s="658"/>
      <c r="B39" s="423">
        <f t="shared" si="15"/>
        <v>8</v>
      </c>
      <c r="C39" s="432">
        <v>10</v>
      </c>
      <c r="D39" s="434">
        <v>1.55</v>
      </c>
      <c r="E39" s="418">
        <f t="shared" si="14"/>
        <v>1.55</v>
      </c>
      <c r="F39" s="466">
        <f t="shared" si="12"/>
        <v>0</v>
      </c>
      <c r="G39" s="414">
        <f t="shared" si="13"/>
        <v>1.55</v>
      </c>
      <c r="J39" s="102"/>
      <c r="K39" s="100"/>
      <c r="L39" s="100"/>
      <c r="M39" s="100"/>
      <c r="N39" s="100"/>
      <c r="O39" s="100"/>
      <c r="P39" s="100"/>
    </row>
    <row r="40" spans="1:16" s="103" customFormat="1" ht="23.25" customHeight="1" x14ac:dyDescent="0.2">
      <c r="A40" s="658"/>
      <c r="B40" s="423">
        <f t="shared" si="15"/>
        <v>10</v>
      </c>
      <c r="C40" s="432">
        <v>12</v>
      </c>
      <c r="D40" s="434">
        <v>1.65</v>
      </c>
      <c r="E40" s="418">
        <f t="shared" si="14"/>
        <v>1.65</v>
      </c>
      <c r="F40" s="466">
        <f t="shared" si="12"/>
        <v>0</v>
      </c>
      <c r="G40" s="414">
        <f t="shared" si="13"/>
        <v>1.65</v>
      </c>
      <c r="J40" s="102"/>
      <c r="K40" s="100"/>
      <c r="L40" s="100"/>
      <c r="M40" s="100"/>
      <c r="N40" s="100"/>
      <c r="O40" s="100"/>
      <c r="P40" s="100"/>
    </row>
    <row r="41" spans="1:16" s="103" customFormat="1" ht="23.25" customHeight="1" x14ac:dyDescent="0.2">
      <c r="A41" s="658"/>
      <c r="B41" s="423">
        <f t="shared" si="15"/>
        <v>12</v>
      </c>
      <c r="C41" s="432">
        <v>13</v>
      </c>
      <c r="D41" s="434">
        <v>1.75</v>
      </c>
      <c r="E41" s="418">
        <f t="shared" si="14"/>
        <v>1.75</v>
      </c>
      <c r="F41" s="466">
        <f t="shared" si="12"/>
        <v>0</v>
      </c>
      <c r="G41" s="414">
        <f t="shared" si="13"/>
        <v>1.75</v>
      </c>
      <c r="J41" s="102"/>
      <c r="K41" s="100"/>
      <c r="L41" s="100"/>
      <c r="M41" s="100"/>
      <c r="N41" s="100"/>
      <c r="O41" s="100"/>
      <c r="P41" s="100"/>
    </row>
    <row r="42" spans="1:16" s="103" customFormat="1" ht="24" customHeight="1" x14ac:dyDescent="0.2">
      <c r="A42" s="658"/>
      <c r="B42" s="423">
        <f t="shared" si="15"/>
        <v>13</v>
      </c>
      <c r="C42" s="432">
        <v>15</v>
      </c>
      <c r="D42" s="434">
        <v>1.85</v>
      </c>
      <c r="E42" s="418">
        <f t="shared" si="14"/>
        <v>1.85</v>
      </c>
      <c r="F42" s="466">
        <f t="shared" si="12"/>
        <v>0</v>
      </c>
      <c r="G42" s="414">
        <f>+D42</f>
        <v>1.85</v>
      </c>
      <c r="J42" s="102"/>
      <c r="K42" s="100"/>
      <c r="L42" s="100"/>
      <c r="M42" s="100"/>
      <c r="N42" s="100"/>
      <c r="O42" s="100"/>
      <c r="P42" s="100"/>
    </row>
    <row r="43" spans="1:16" s="103" customFormat="1" ht="23.25" customHeight="1" x14ac:dyDescent="0.2">
      <c r="A43" s="658"/>
      <c r="B43" s="423">
        <f t="shared" si="15"/>
        <v>15</v>
      </c>
      <c r="C43" s="432">
        <v>16</v>
      </c>
      <c r="D43" s="434">
        <v>1.95</v>
      </c>
      <c r="E43" s="418">
        <f t="shared" si="14"/>
        <v>1.95</v>
      </c>
      <c r="F43" s="466">
        <f t="shared" si="12"/>
        <v>0</v>
      </c>
      <c r="G43" s="414">
        <f>+D43</f>
        <v>1.95</v>
      </c>
      <c r="J43" s="102"/>
      <c r="K43" s="100"/>
      <c r="L43" s="100"/>
      <c r="M43" s="100"/>
      <c r="N43" s="100"/>
      <c r="O43" s="100"/>
      <c r="P43" s="100"/>
    </row>
    <row r="44" spans="1:16" s="103" customFormat="1" ht="23.25" customHeight="1" x14ac:dyDescent="0.2">
      <c r="A44" s="658"/>
      <c r="B44" s="467">
        <f t="shared" si="15"/>
        <v>16</v>
      </c>
      <c r="C44" s="476">
        <v>18</v>
      </c>
      <c r="D44" s="434">
        <v>2.0499999999999998</v>
      </c>
      <c r="E44" s="418">
        <f t="shared" si="14"/>
        <v>2</v>
      </c>
      <c r="F44" s="466">
        <f t="shared" si="12"/>
        <v>4.9999999999999822E-2</v>
      </c>
      <c r="G44" s="414">
        <f>+D44</f>
        <v>2.0499999999999998</v>
      </c>
      <c r="J44" s="102"/>
      <c r="K44" s="100"/>
      <c r="L44" s="100"/>
      <c r="M44" s="100"/>
      <c r="N44" s="100"/>
      <c r="O44" s="100"/>
      <c r="P44" s="100"/>
    </row>
    <row r="45" spans="1:16" s="103" customFormat="1" ht="23.25" customHeight="1" thickBot="1" x14ac:dyDescent="0.25">
      <c r="A45" s="659"/>
      <c r="B45" s="475">
        <f>C44</f>
        <v>18</v>
      </c>
      <c r="C45" s="477">
        <v>25</v>
      </c>
      <c r="D45" s="451">
        <v>2.1</v>
      </c>
      <c r="E45" s="456">
        <f t="shared" si="14"/>
        <v>2</v>
      </c>
      <c r="F45" s="478">
        <f t="shared" si="12"/>
        <v>0.10000000000000009</v>
      </c>
      <c r="G45" s="457">
        <f>+D45</f>
        <v>2.1</v>
      </c>
      <c r="J45" s="102"/>
      <c r="K45" s="100"/>
      <c r="L45" s="100"/>
      <c r="M45" s="100"/>
      <c r="N45" s="100"/>
      <c r="O45" s="100"/>
      <c r="P45" s="100"/>
    </row>
  </sheetData>
  <mergeCells count="10">
    <mergeCell ref="A36:A45"/>
    <mergeCell ref="A26:A35"/>
    <mergeCell ref="A16:A25"/>
    <mergeCell ref="A6:A15"/>
    <mergeCell ref="A1:G2"/>
    <mergeCell ref="A4:A5"/>
    <mergeCell ref="B4:C5"/>
    <mergeCell ref="D4:D5"/>
    <mergeCell ref="E4:F4"/>
    <mergeCell ref="G4:G5"/>
  </mergeCells>
  <phoneticPr fontId="36"/>
  <conditionalFormatting sqref="E26:E45">
    <cfRule type="expression" dxfId="3" priority="2" stopIfTrue="1">
      <formula>$E26=2</formula>
    </cfRule>
  </conditionalFormatting>
  <conditionalFormatting sqref="F26:F45">
    <cfRule type="expression" dxfId="2" priority="1" stopIfTrue="1">
      <formula>$F26&gt;0</formula>
    </cfRule>
  </conditionalFormatting>
  <pageMargins left="0.70866141732283472" right="0.70866141732283472" top="0.74803149606299213" bottom="0" header="0.31496062992125984" footer="0.31496062992125984"/>
  <pageSetup paperSize="9" scale="73"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6"/>
  <sheetViews>
    <sheetView tabSelected="1" view="pageBreakPreview" topLeftCell="A17" zoomScaleNormal="85" zoomScaleSheetLayoutView="100" workbookViewId="0">
      <selection activeCell="E34" sqref="E34"/>
    </sheetView>
  </sheetViews>
  <sheetFormatPr defaultColWidth="9.09765625" defaultRowHeight="12" x14ac:dyDescent="0.2"/>
  <cols>
    <col min="1" max="1" width="14.296875" style="99" customWidth="1"/>
    <col min="2" max="2" width="14.296875" style="100" customWidth="1"/>
    <col min="3" max="4" width="14.296875" style="99" customWidth="1"/>
    <col min="5" max="5" width="17.09765625" style="101" customWidth="1"/>
    <col min="6" max="7" width="17.09765625" style="102" customWidth="1"/>
    <col min="8" max="8" width="10.09765625" style="103" customWidth="1"/>
    <col min="9" max="9" width="11.69921875" style="103" customWidth="1"/>
    <col min="10" max="10" width="11.69921875" style="102" customWidth="1"/>
    <col min="11" max="11" width="2.69921875" style="100" customWidth="1"/>
    <col min="12" max="12" width="2.69921875" style="100" bestFit="1" customWidth="1"/>
    <col min="13" max="13" width="5.69921875" style="100" customWidth="1"/>
    <col min="14" max="14" width="5.69921875" style="100" bestFit="1" customWidth="1"/>
    <col min="15" max="15" width="2.69921875" style="100" bestFit="1" customWidth="1"/>
    <col min="16" max="16" width="5.69921875" style="100" customWidth="1"/>
    <col min="17" max="16384" width="9.09765625" style="100"/>
  </cols>
  <sheetData>
    <row r="1" spans="1:16" ht="18.75" customHeight="1" x14ac:dyDescent="0.2">
      <c r="A1" s="636" t="s">
        <v>256</v>
      </c>
      <c r="B1" s="636"/>
      <c r="C1" s="636"/>
      <c r="D1" s="636"/>
      <c r="E1" s="636"/>
      <c r="F1" s="636"/>
      <c r="G1" s="636"/>
      <c r="H1" s="105"/>
      <c r="I1" s="354"/>
      <c r="J1" s="354"/>
      <c r="K1" s="106"/>
    </row>
    <row r="2" spans="1:16" ht="13.5" customHeight="1" x14ac:dyDescent="0.2">
      <c r="A2" s="636"/>
      <c r="B2" s="636"/>
      <c r="C2" s="636"/>
      <c r="D2" s="636"/>
      <c r="E2" s="636"/>
      <c r="F2" s="636"/>
      <c r="G2" s="636"/>
      <c r="H2" s="105"/>
      <c r="I2" s="354"/>
      <c r="J2" s="354"/>
      <c r="K2" s="106"/>
    </row>
    <row r="3" spans="1:16" ht="15" customHeight="1" thickBot="1" x14ac:dyDescent="0.25">
      <c r="A3" s="105"/>
      <c r="B3" s="105"/>
      <c r="C3" s="105"/>
      <c r="D3" s="105"/>
      <c r="E3" s="105"/>
      <c r="F3" s="105"/>
      <c r="G3" s="355" t="s">
        <v>265</v>
      </c>
      <c r="H3" s="105"/>
      <c r="I3" s="354"/>
      <c r="J3" s="354"/>
      <c r="K3" s="106"/>
    </row>
    <row r="4" spans="1:16" ht="18.75" customHeight="1" x14ac:dyDescent="0.2">
      <c r="A4" s="624" t="s">
        <v>230</v>
      </c>
      <c r="B4" s="626" t="s">
        <v>281</v>
      </c>
      <c r="C4" s="648"/>
      <c r="D4" s="630" t="s">
        <v>102</v>
      </c>
      <c r="E4" s="632" t="s">
        <v>274</v>
      </c>
      <c r="F4" s="633"/>
      <c r="G4" s="634" t="s">
        <v>44</v>
      </c>
      <c r="H4" s="356"/>
      <c r="I4" s="356"/>
      <c r="J4" s="356"/>
      <c r="K4" s="106"/>
    </row>
    <row r="5" spans="1:16" ht="18.75" customHeight="1" thickBot="1" x14ac:dyDescent="0.25">
      <c r="A5" s="625"/>
      <c r="B5" s="628"/>
      <c r="C5" s="649"/>
      <c r="D5" s="631"/>
      <c r="E5" s="357" t="s">
        <v>317</v>
      </c>
      <c r="F5" s="358" t="s">
        <v>234</v>
      </c>
      <c r="G5" s="635"/>
      <c r="H5" s="237"/>
      <c r="I5" s="324"/>
      <c r="J5" s="325"/>
      <c r="K5" s="106"/>
    </row>
    <row r="6" spans="1:16" s="103" customFormat="1" ht="23.25" customHeight="1" x14ac:dyDescent="0.2">
      <c r="A6" s="639" t="s">
        <v>387</v>
      </c>
      <c r="B6" s="453">
        <v>5</v>
      </c>
      <c r="C6" s="431"/>
      <c r="D6" s="433">
        <v>1.25</v>
      </c>
      <c r="E6" s="416">
        <f>IF(D6&gt;=2,2,D6)</f>
        <v>1.25</v>
      </c>
      <c r="F6" s="422">
        <f t="shared" ref="F6:F15" si="0">D6-E6</f>
        <v>0</v>
      </c>
      <c r="G6" s="413">
        <f t="shared" ref="G6:G11" si="1">+D6</f>
        <v>1.25</v>
      </c>
      <c r="J6" s="102"/>
      <c r="K6" s="100"/>
      <c r="L6" s="100"/>
      <c r="M6" s="100"/>
      <c r="N6" s="100"/>
      <c r="O6" s="100"/>
      <c r="P6" s="100"/>
    </row>
    <row r="7" spans="1:16" s="103" customFormat="1" ht="23.25" customHeight="1" x14ac:dyDescent="0.2">
      <c r="A7" s="658"/>
      <c r="B7" s="423">
        <f>B6</f>
        <v>5</v>
      </c>
      <c r="C7" s="432">
        <v>7</v>
      </c>
      <c r="D7" s="434">
        <v>1.35</v>
      </c>
      <c r="E7" s="418">
        <f t="shared" ref="E7:E15" si="2">IF(D7&gt;=2,2,D7)</f>
        <v>1.35</v>
      </c>
      <c r="F7" s="466">
        <f t="shared" si="0"/>
        <v>0</v>
      </c>
      <c r="G7" s="414">
        <f t="shared" si="1"/>
        <v>1.35</v>
      </c>
      <c r="J7" s="102"/>
      <c r="K7" s="100"/>
      <c r="L7" s="100"/>
      <c r="M7" s="100"/>
      <c r="N7" s="100"/>
      <c r="O7" s="100"/>
      <c r="P7" s="100"/>
    </row>
    <row r="8" spans="1:16" s="103" customFormat="1" ht="23.25" customHeight="1" x14ac:dyDescent="0.2">
      <c r="A8" s="658"/>
      <c r="B8" s="423">
        <f t="shared" ref="B8:B14" si="3">C7</f>
        <v>7</v>
      </c>
      <c r="C8" s="432">
        <v>8</v>
      </c>
      <c r="D8" s="434">
        <v>1.45</v>
      </c>
      <c r="E8" s="418">
        <f t="shared" si="2"/>
        <v>1.45</v>
      </c>
      <c r="F8" s="466">
        <f t="shared" si="0"/>
        <v>0</v>
      </c>
      <c r="G8" s="414">
        <f t="shared" si="1"/>
        <v>1.45</v>
      </c>
      <c r="J8" s="102"/>
      <c r="K8" s="100"/>
      <c r="L8" s="100"/>
      <c r="M8" s="100"/>
      <c r="N8" s="100"/>
      <c r="O8" s="100"/>
      <c r="P8" s="100"/>
    </row>
    <row r="9" spans="1:16" s="103" customFormat="1" ht="23.25" customHeight="1" x14ac:dyDescent="0.2">
      <c r="A9" s="658"/>
      <c r="B9" s="423">
        <f t="shared" si="3"/>
        <v>8</v>
      </c>
      <c r="C9" s="432">
        <v>10</v>
      </c>
      <c r="D9" s="434">
        <v>1.55</v>
      </c>
      <c r="E9" s="418">
        <f t="shared" si="2"/>
        <v>1.55</v>
      </c>
      <c r="F9" s="466">
        <f t="shared" si="0"/>
        <v>0</v>
      </c>
      <c r="G9" s="414">
        <f t="shared" si="1"/>
        <v>1.55</v>
      </c>
      <c r="J9" s="102"/>
      <c r="K9" s="100"/>
      <c r="L9" s="100"/>
      <c r="M9" s="100"/>
      <c r="N9" s="100"/>
      <c r="O9" s="100"/>
      <c r="P9" s="100"/>
    </row>
    <row r="10" spans="1:16" s="103" customFormat="1" ht="23.25" customHeight="1" x14ac:dyDescent="0.2">
      <c r="A10" s="658"/>
      <c r="B10" s="423">
        <f t="shared" si="3"/>
        <v>10</v>
      </c>
      <c r="C10" s="432">
        <v>11</v>
      </c>
      <c r="D10" s="434">
        <v>1.65</v>
      </c>
      <c r="E10" s="418">
        <f t="shared" si="2"/>
        <v>1.65</v>
      </c>
      <c r="F10" s="466">
        <f t="shared" si="0"/>
        <v>0</v>
      </c>
      <c r="G10" s="414">
        <f t="shared" si="1"/>
        <v>1.65</v>
      </c>
      <c r="J10" s="102"/>
      <c r="K10" s="100"/>
      <c r="L10" s="100"/>
      <c r="M10" s="100"/>
      <c r="N10" s="100"/>
      <c r="O10" s="100"/>
      <c r="P10" s="100"/>
    </row>
    <row r="11" spans="1:16" s="103" customFormat="1" ht="23.25" customHeight="1" x14ac:dyDescent="0.2">
      <c r="A11" s="658"/>
      <c r="B11" s="423">
        <f t="shared" si="3"/>
        <v>11</v>
      </c>
      <c r="C11" s="432">
        <v>13</v>
      </c>
      <c r="D11" s="434">
        <v>1.75</v>
      </c>
      <c r="E11" s="418">
        <f t="shared" si="2"/>
        <v>1.75</v>
      </c>
      <c r="F11" s="466">
        <f t="shared" si="0"/>
        <v>0</v>
      </c>
      <c r="G11" s="414">
        <f t="shared" si="1"/>
        <v>1.75</v>
      </c>
      <c r="J11" s="102"/>
      <c r="K11" s="100"/>
      <c r="L11" s="100"/>
      <c r="M11" s="100"/>
      <c r="N11" s="100"/>
      <c r="O11" s="100"/>
      <c r="P11" s="100"/>
    </row>
    <row r="12" spans="1:16" s="103" customFormat="1" ht="24" customHeight="1" x14ac:dyDescent="0.2">
      <c r="A12" s="658"/>
      <c r="B12" s="423">
        <f t="shared" si="3"/>
        <v>13</v>
      </c>
      <c r="C12" s="432">
        <v>14</v>
      </c>
      <c r="D12" s="434">
        <v>1.85</v>
      </c>
      <c r="E12" s="418">
        <f t="shared" si="2"/>
        <v>1.85</v>
      </c>
      <c r="F12" s="466">
        <f t="shared" si="0"/>
        <v>0</v>
      </c>
      <c r="G12" s="414">
        <f>+D12</f>
        <v>1.85</v>
      </c>
      <c r="J12" s="102"/>
      <c r="K12" s="100"/>
      <c r="L12" s="100"/>
      <c r="M12" s="100"/>
      <c r="N12" s="100"/>
      <c r="O12" s="100"/>
      <c r="P12" s="100"/>
    </row>
    <row r="13" spans="1:16" s="103" customFormat="1" ht="23.25" customHeight="1" x14ac:dyDescent="0.2">
      <c r="A13" s="658"/>
      <c r="B13" s="423">
        <f t="shared" si="3"/>
        <v>14</v>
      </c>
      <c r="C13" s="432">
        <v>16</v>
      </c>
      <c r="D13" s="434">
        <v>1.95</v>
      </c>
      <c r="E13" s="418">
        <f t="shared" si="2"/>
        <v>1.95</v>
      </c>
      <c r="F13" s="466">
        <f t="shared" si="0"/>
        <v>0</v>
      </c>
      <c r="G13" s="414">
        <f>+D13</f>
        <v>1.95</v>
      </c>
      <c r="J13" s="102"/>
      <c r="K13" s="100"/>
      <c r="L13" s="100"/>
      <c r="M13" s="100"/>
      <c r="N13" s="100"/>
      <c r="O13" s="100"/>
      <c r="P13" s="100"/>
    </row>
    <row r="14" spans="1:16" s="103" customFormat="1" ht="23.25" customHeight="1" x14ac:dyDescent="0.2">
      <c r="A14" s="658"/>
      <c r="B14" s="467">
        <f t="shared" si="3"/>
        <v>16</v>
      </c>
      <c r="C14" s="476">
        <v>17</v>
      </c>
      <c r="D14" s="434">
        <v>2.0499999999999998</v>
      </c>
      <c r="E14" s="418">
        <f t="shared" si="2"/>
        <v>2</v>
      </c>
      <c r="F14" s="466">
        <f t="shared" si="0"/>
        <v>4.9999999999999822E-2</v>
      </c>
      <c r="G14" s="414">
        <f>+D14</f>
        <v>2.0499999999999998</v>
      </c>
      <c r="J14" s="102"/>
      <c r="K14" s="100"/>
      <c r="L14" s="100"/>
      <c r="M14" s="100"/>
      <c r="N14" s="100"/>
      <c r="O14" s="100"/>
      <c r="P14" s="100"/>
    </row>
    <row r="15" spans="1:16" s="103" customFormat="1" ht="23.25" customHeight="1" thickBot="1" x14ac:dyDescent="0.25">
      <c r="A15" s="659"/>
      <c r="B15" s="475">
        <f>C14</f>
        <v>17</v>
      </c>
      <c r="C15" s="477">
        <v>25</v>
      </c>
      <c r="D15" s="451">
        <v>2.1</v>
      </c>
      <c r="E15" s="456">
        <f t="shared" si="2"/>
        <v>2</v>
      </c>
      <c r="F15" s="478">
        <f t="shared" si="0"/>
        <v>0.10000000000000009</v>
      </c>
      <c r="G15" s="457">
        <f>+D15</f>
        <v>2.1</v>
      </c>
      <c r="J15" s="102"/>
      <c r="K15" s="100"/>
      <c r="L15" s="100"/>
      <c r="M15" s="100"/>
      <c r="N15" s="100"/>
      <c r="O15" s="100"/>
      <c r="P15" s="100"/>
    </row>
    <row r="16" spans="1:16" s="103" customFormat="1" ht="23.25" customHeight="1" x14ac:dyDescent="0.2">
      <c r="A16" s="639" t="s">
        <v>388</v>
      </c>
      <c r="B16" s="453">
        <v>6</v>
      </c>
      <c r="C16" s="431"/>
      <c r="D16" s="433">
        <v>1.35</v>
      </c>
      <c r="E16" s="416">
        <f>IF(D16&gt;=2,2,D16)</f>
        <v>1.35</v>
      </c>
      <c r="F16" s="422">
        <f t="shared" ref="F16:F25" si="4">D16-E16</f>
        <v>0</v>
      </c>
      <c r="G16" s="413">
        <f t="shared" ref="G16:G21" si="5">+D16</f>
        <v>1.35</v>
      </c>
      <c r="J16" s="102"/>
      <c r="K16" s="100"/>
      <c r="L16" s="100"/>
      <c r="M16" s="100"/>
      <c r="N16" s="100"/>
      <c r="O16" s="100"/>
      <c r="P16" s="100"/>
    </row>
    <row r="17" spans="1:16" s="103" customFormat="1" ht="23.25" customHeight="1" x14ac:dyDescent="0.2">
      <c r="A17" s="658"/>
      <c r="B17" s="423">
        <f>B16</f>
        <v>6</v>
      </c>
      <c r="C17" s="432">
        <v>7</v>
      </c>
      <c r="D17" s="434">
        <v>1.45</v>
      </c>
      <c r="E17" s="418">
        <f t="shared" ref="E17:E25" si="6">IF(D17&gt;=2,2,D17)</f>
        <v>1.45</v>
      </c>
      <c r="F17" s="466">
        <f t="shared" si="4"/>
        <v>0</v>
      </c>
      <c r="G17" s="414">
        <f t="shared" si="5"/>
        <v>1.45</v>
      </c>
      <c r="J17" s="102"/>
      <c r="K17" s="100"/>
      <c r="L17" s="100"/>
      <c r="M17" s="100"/>
      <c r="N17" s="100"/>
      <c r="O17" s="100"/>
      <c r="P17" s="100"/>
    </row>
    <row r="18" spans="1:16" s="103" customFormat="1" ht="23.25" customHeight="1" x14ac:dyDescent="0.2">
      <c r="A18" s="658"/>
      <c r="B18" s="423">
        <f t="shared" ref="B18:B24" si="7">C17</f>
        <v>7</v>
      </c>
      <c r="C18" s="432">
        <v>8</v>
      </c>
      <c r="D18" s="434">
        <v>1.55</v>
      </c>
      <c r="E18" s="418">
        <f t="shared" si="6"/>
        <v>1.55</v>
      </c>
      <c r="F18" s="466">
        <f t="shared" si="4"/>
        <v>0</v>
      </c>
      <c r="G18" s="414">
        <f t="shared" si="5"/>
        <v>1.55</v>
      </c>
      <c r="J18" s="102"/>
      <c r="K18" s="100"/>
      <c r="L18" s="100"/>
      <c r="M18" s="100"/>
      <c r="N18" s="100"/>
      <c r="O18" s="100"/>
      <c r="P18" s="100"/>
    </row>
    <row r="19" spans="1:16" s="103" customFormat="1" ht="23.25" customHeight="1" x14ac:dyDescent="0.2">
      <c r="A19" s="658"/>
      <c r="B19" s="423">
        <f t="shared" si="7"/>
        <v>8</v>
      </c>
      <c r="C19" s="432">
        <v>10</v>
      </c>
      <c r="D19" s="434">
        <v>1.65</v>
      </c>
      <c r="E19" s="418">
        <f t="shared" si="6"/>
        <v>1.65</v>
      </c>
      <c r="F19" s="466">
        <f t="shared" si="4"/>
        <v>0</v>
      </c>
      <c r="G19" s="414">
        <f t="shared" si="5"/>
        <v>1.65</v>
      </c>
      <c r="J19" s="102"/>
      <c r="K19" s="100"/>
      <c r="L19" s="100"/>
      <c r="M19" s="100"/>
      <c r="N19" s="100"/>
      <c r="O19" s="100"/>
      <c r="P19" s="100"/>
    </row>
    <row r="20" spans="1:16" s="103" customFormat="1" ht="23.25" customHeight="1" x14ac:dyDescent="0.2">
      <c r="A20" s="658"/>
      <c r="B20" s="423">
        <f t="shared" si="7"/>
        <v>10</v>
      </c>
      <c r="C20" s="432">
        <v>11</v>
      </c>
      <c r="D20" s="434">
        <v>1.75</v>
      </c>
      <c r="E20" s="418">
        <f t="shared" si="6"/>
        <v>1.75</v>
      </c>
      <c r="F20" s="466">
        <f t="shared" si="4"/>
        <v>0</v>
      </c>
      <c r="G20" s="414">
        <f t="shared" si="5"/>
        <v>1.75</v>
      </c>
      <c r="J20" s="102"/>
      <c r="K20" s="100"/>
      <c r="L20" s="100"/>
      <c r="M20" s="100"/>
      <c r="N20" s="100"/>
      <c r="O20" s="100"/>
      <c r="P20" s="100"/>
    </row>
    <row r="21" spans="1:16" s="103" customFormat="1" ht="23.25" customHeight="1" x14ac:dyDescent="0.2">
      <c r="A21" s="658"/>
      <c r="B21" s="423">
        <f t="shared" si="7"/>
        <v>11</v>
      </c>
      <c r="C21" s="432">
        <v>13</v>
      </c>
      <c r="D21" s="434">
        <v>1.85</v>
      </c>
      <c r="E21" s="418">
        <f t="shared" si="6"/>
        <v>1.85</v>
      </c>
      <c r="F21" s="466">
        <f t="shared" si="4"/>
        <v>0</v>
      </c>
      <c r="G21" s="414">
        <f t="shared" si="5"/>
        <v>1.85</v>
      </c>
      <c r="J21" s="102"/>
      <c r="K21" s="100"/>
      <c r="L21" s="100"/>
      <c r="M21" s="100"/>
      <c r="N21" s="100"/>
      <c r="O21" s="100"/>
      <c r="P21" s="100"/>
    </row>
    <row r="22" spans="1:16" s="103" customFormat="1" ht="24" customHeight="1" x14ac:dyDescent="0.2">
      <c r="A22" s="658"/>
      <c r="B22" s="423">
        <f t="shared" si="7"/>
        <v>13</v>
      </c>
      <c r="C22" s="432">
        <v>14</v>
      </c>
      <c r="D22" s="434">
        <v>1.95</v>
      </c>
      <c r="E22" s="418">
        <f t="shared" si="6"/>
        <v>1.95</v>
      </c>
      <c r="F22" s="466">
        <f t="shared" si="4"/>
        <v>0</v>
      </c>
      <c r="G22" s="414">
        <f>+D22</f>
        <v>1.95</v>
      </c>
      <c r="J22" s="102"/>
      <c r="K22" s="100"/>
      <c r="L22" s="100"/>
      <c r="M22" s="100"/>
      <c r="N22" s="100"/>
      <c r="O22" s="100"/>
      <c r="P22" s="100"/>
    </row>
    <row r="23" spans="1:16" s="103" customFormat="1" ht="23.25" customHeight="1" x14ac:dyDescent="0.2">
      <c r="A23" s="658"/>
      <c r="B23" s="423">
        <f t="shared" si="7"/>
        <v>14</v>
      </c>
      <c r="C23" s="432">
        <v>16</v>
      </c>
      <c r="D23" s="434">
        <v>2.0499999999999998</v>
      </c>
      <c r="E23" s="418">
        <f t="shared" si="6"/>
        <v>2</v>
      </c>
      <c r="F23" s="466">
        <f t="shared" si="4"/>
        <v>4.9999999999999822E-2</v>
      </c>
      <c r="G23" s="414">
        <f>+D23</f>
        <v>2.0499999999999998</v>
      </c>
      <c r="J23" s="102"/>
      <c r="K23" s="100"/>
      <c r="L23" s="100"/>
      <c r="M23" s="100"/>
      <c r="N23" s="100"/>
      <c r="O23" s="100"/>
      <c r="P23" s="100"/>
    </row>
    <row r="24" spans="1:16" s="103" customFormat="1" ht="23.25" customHeight="1" x14ac:dyDescent="0.2">
      <c r="A24" s="658"/>
      <c r="B24" s="467">
        <f t="shared" si="7"/>
        <v>16</v>
      </c>
      <c r="C24" s="476">
        <v>17</v>
      </c>
      <c r="D24" s="434">
        <v>2.15</v>
      </c>
      <c r="E24" s="418">
        <f t="shared" si="6"/>
        <v>2</v>
      </c>
      <c r="F24" s="466">
        <f t="shared" si="4"/>
        <v>0.14999999999999991</v>
      </c>
      <c r="G24" s="414">
        <f>+D24</f>
        <v>2.15</v>
      </c>
      <c r="J24" s="102"/>
      <c r="K24" s="100"/>
      <c r="L24" s="100"/>
      <c r="M24" s="100"/>
      <c r="N24" s="100"/>
      <c r="O24" s="100"/>
      <c r="P24" s="100"/>
    </row>
    <row r="25" spans="1:16" s="103" customFormat="1" ht="23.25" customHeight="1" thickBot="1" x14ac:dyDescent="0.25">
      <c r="A25" s="659"/>
      <c r="B25" s="475">
        <f>C24</f>
        <v>17</v>
      </c>
      <c r="C25" s="477">
        <v>25</v>
      </c>
      <c r="D25" s="451">
        <v>2.2000000000000002</v>
      </c>
      <c r="E25" s="456">
        <f t="shared" si="6"/>
        <v>2</v>
      </c>
      <c r="F25" s="478">
        <f t="shared" si="4"/>
        <v>0.20000000000000018</v>
      </c>
      <c r="G25" s="457">
        <f>+D25</f>
        <v>2.2000000000000002</v>
      </c>
      <c r="J25" s="102"/>
      <c r="K25" s="100"/>
      <c r="L25" s="100"/>
      <c r="M25" s="100"/>
      <c r="N25" s="100"/>
      <c r="O25" s="100"/>
      <c r="P25" s="100"/>
    </row>
    <row r="26" spans="1:16" s="103" customFormat="1" ht="23.25" customHeight="1" x14ac:dyDescent="0.2">
      <c r="A26" s="639" t="s">
        <v>389</v>
      </c>
      <c r="B26" s="453">
        <v>5</v>
      </c>
      <c r="C26" s="431"/>
      <c r="D26" s="433">
        <v>1.55</v>
      </c>
      <c r="E26" s="416">
        <f>IF(D26&gt;=2,2,D26)</f>
        <v>1.55</v>
      </c>
      <c r="F26" s="422">
        <f t="shared" ref="F26:F36" si="8">D26-E26</f>
        <v>0</v>
      </c>
      <c r="G26" s="413">
        <f t="shared" ref="G26:G31" si="9">+D26</f>
        <v>1.55</v>
      </c>
      <c r="J26" s="102"/>
      <c r="K26" s="100"/>
      <c r="L26" s="100"/>
      <c r="M26" s="100"/>
      <c r="N26" s="100"/>
      <c r="O26" s="100"/>
      <c r="P26" s="100"/>
    </row>
    <row r="27" spans="1:16" s="103" customFormat="1" ht="23.25" customHeight="1" x14ac:dyDescent="0.2">
      <c r="A27" s="658"/>
      <c r="B27" s="423">
        <f>B26</f>
        <v>5</v>
      </c>
      <c r="C27" s="432">
        <v>7</v>
      </c>
      <c r="D27" s="434">
        <f>D26+0.1</f>
        <v>1.6500000000000001</v>
      </c>
      <c r="E27" s="418">
        <f t="shared" ref="E27:E36" si="10">IF(D27&gt;=2,2,D27)</f>
        <v>1.6500000000000001</v>
      </c>
      <c r="F27" s="466">
        <f t="shared" si="8"/>
        <v>0</v>
      </c>
      <c r="G27" s="414">
        <f t="shared" si="9"/>
        <v>1.6500000000000001</v>
      </c>
      <c r="J27" s="102"/>
      <c r="K27" s="100"/>
      <c r="L27" s="100"/>
      <c r="M27" s="100"/>
      <c r="N27" s="100"/>
      <c r="O27" s="100"/>
      <c r="P27" s="100"/>
    </row>
    <row r="28" spans="1:16" s="103" customFormat="1" ht="23.25" customHeight="1" x14ac:dyDescent="0.2">
      <c r="A28" s="658"/>
      <c r="B28" s="423">
        <f t="shared" ref="B28:B34" si="11">C27</f>
        <v>7</v>
      </c>
      <c r="C28" s="432">
        <v>8</v>
      </c>
      <c r="D28" s="434">
        <f t="shared" ref="D28:D35" si="12">D27+0.1</f>
        <v>1.7500000000000002</v>
      </c>
      <c r="E28" s="418">
        <f t="shared" si="10"/>
        <v>1.7500000000000002</v>
      </c>
      <c r="F28" s="466">
        <f t="shared" si="8"/>
        <v>0</v>
      </c>
      <c r="G28" s="414">
        <f t="shared" si="9"/>
        <v>1.7500000000000002</v>
      </c>
      <c r="J28" s="102"/>
      <c r="K28" s="100"/>
      <c r="L28" s="100"/>
      <c r="M28" s="100"/>
      <c r="N28" s="100"/>
      <c r="O28" s="100"/>
      <c r="P28" s="100"/>
    </row>
    <row r="29" spans="1:16" s="103" customFormat="1" ht="23.25" customHeight="1" x14ac:dyDescent="0.2">
      <c r="A29" s="658"/>
      <c r="B29" s="423">
        <f t="shared" si="11"/>
        <v>8</v>
      </c>
      <c r="C29" s="432">
        <v>9</v>
      </c>
      <c r="D29" s="434">
        <f t="shared" si="12"/>
        <v>1.8500000000000003</v>
      </c>
      <c r="E29" s="418">
        <f t="shared" si="10"/>
        <v>1.8500000000000003</v>
      </c>
      <c r="F29" s="466">
        <f t="shared" si="8"/>
        <v>0</v>
      </c>
      <c r="G29" s="414">
        <f t="shared" si="9"/>
        <v>1.8500000000000003</v>
      </c>
      <c r="J29" s="102"/>
      <c r="K29" s="100"/>
      <c r="L29" s="100"/>
      <c r="M29" s="100"/>
      <c r="N29" s="100"/>
      <c r="O29" s="100"/>
      <c r="P29" s="100"/>
    </row>
    <row r="30" spans="1:16" s="103" customFormat="1" ht="23.25" customHeight="1" x14ac:dyDescent="0.2">
      <c r="A30" s="658"/>
      <c r="B30" s="423">
        <f t="shared" si="11"/>
        <v>9</v>
      </c>
      <c r="C30" s="432">
        <v>11</v>
      </c>
      <c r="D30" s="434">
        <f t="shared" si="12"/>
        <v>1.9500000000000004</v>
      </c>
      <c r="E30" s="418">
        <f t="shared" si="10"/>
        <v>1.9500000000000004</v>
      </c>
      <c r="F30" s="466">
        <f t="shared" si="8"/>
        <v>0</v>
      </c>
      <c r="G30" s="414">
        <f t="shared" si="9"/>
        <v>1.9500000000000004</v>
      </c>
      <c r="J30" s="102"/>
      <c r="K30" s="100"/>
      <c r="L30" s="100"/>
      <c r="M30" s="100"/>
      <c r="N30" s="100"/>
      <c r="O30" s="100"/>
      <c r="P30" s="100"/>
    </row>
    <row r="31" spans="1:16" s="103" customFormat="1" ht="23.25" customHeight="1" x14ac:dyDescent="0.2">
      <c r="A31" s="658"/>
      <c r="B31" s="423">
        <f t="shared" si="11"/>
        <v>11</v>
      </c>
      <c r="C31" s="432">
        <v>12</v>
      </c>
      <c r="D31" s="434">
        <f t="shared" si="12"/>
        <v>2.0500000000000003</v>
      </c>
      <c r="E31" s="418">
        <f t="shared" si="10"/>
        <v>2</v>
      </c>
      <c r="F31" s="466">
        <f t="shared" si="8"/>
        <v>5.0000000000000266E-2</v>
      </c>
      <c r="G31" s="414">
        <f t="shared" si="9"/>
        <v>2.0500000000000003</v>
      </c>
      <c r="J31" s="102"/>
      <c r="K31" s="100"/>
      <c r="L31" s="100"/>
      <c r="M31" s="100"/>
      <c r="N31" s="100"/>
      <c r="O31" s="100"/>
      <c r="P31" s="100"/>
    </row>
    <row r="32" spans="1:16" s="103" customFormat="1" ht="24" customHeight="1" x14ac:dyDescent="0.2">
      <c r="A32" s="658"/>
      <c r="B32" s="423">
        <f t="shared" si="11"/>
        <v>12</v>
      </c>
      <c r="C32" s="432">
        <v>13</v>
      </c>
      <c r="D32" s="434">
        <f t="shared" si="12"/>
        <v>2.1500000000000004</v>
      </c>
      <c r="E32" s="418">
        <f t="shared" si="10"/>
        <v>2</v>
      </c>
      <c r="F32" s="466">
        <f t="shared" si="8"/>
        <v>0.15000000000000036</v>
      </c>
      <c r="G32" s="414">
        <f>+D32</f>
        <v>2.1500000000000004</v>
      </c>
      <c r="J32" s="102"/>
      <c r="K32" s="100"/>
      <c r="L32" s="100"/>
      <c r="M32" s="100"/>
      <c r="N32" s="100"/>
      <c r="O32" s="100"/>
      <c r="P32" s="100"/>
    </row>
    <row r="33" spans="1:16" s="103" customFormat="1" ht="23.25" customHeight="1" x14ac:dyDescent="0.2">
      <c r="A33" s="658"/>
      <c r="B33" s="423">
        <f t="shared" si="11"/>
        <v>13</v>
      </c>
      <c r="C33" s="432">
        <v>15</v>
      </c>
      <c r="D33" s="434">
        <f t="shared" si="12"/>
        <v>2.2500000000000004</v>
      </c>
      <c r="E33" s="418">
        <f t="shared" si="10"/>
        <v>2</v>
      </c>
      <c r="F33" s="466">
        <f t="shared" si="8"/>
        <v>0.25000000000000044</v>
      </c>
      <c r="G33" s="414">
        <f>+D33</f>
        <v>2.2500000000000004</v>
      </c>
      <c r="J33" s="102"/>
      <c r="K33" s="100"/>
      <c r="L33" s="100"/>
      <c r="M33" s="100"/>
      <c r="N33" s="100"/>
      <c r="O33" s="100"/>
      <c r="P33" s="100"/>
    </row>
    <row r="34" spans="1:16" s="103" customFormat="1" ht="23.25" customHeight="1" x14ac:dyDescent="0.2">
      <c r="A34" s="658"/>
      <c r="B34" s="467">
        <f t="shared" si="11"/>
        <v>15</v>
      </c>
      <c r="C34" s="476">
        <v>16</v>
      </c>
      <c r="D34" s="434">
        <f t="shared" si="12"/>
        <v>2.3500000000000005</v>
      </c>
      <c r="E34" s="418">
        <f t="shared" si="10"/>
        <v>2</v>
      </c>
      <c r="F34" s="466">
        <f t="shared" si="8"/>
        <v>0.35000000000000053</v>
      </c>
      <c r="G34" s="414">
        <f>+D34</f>
        <v>2.3500000000000005</v>
      </c>
      <c r="J34" s="102"/>
      <c r="K34" s="100"/>
      <c r="L34" s="100"/>
      <c r="M34" s="100"/>
      <c r="N34" s="100"/>
      <c r="O34" s="100"/>
      <c r="P34" s="100"/>
    </row>
    <row r="35" spans="1:16" s="103" customFormat="1" ht="23.25" customHeight="1" x14ac:dyDescent="0.2">
      <c r="A35" s="658"/>
      <c r="B35" s="491">
        <f>C34</f>
        <v>16</v>
      </c>
      <c r="C35" s="492">
        <v>18</v>
      </c>
      <c r="D35" s="434">
        <f t="shared" si="12"/>
        <v>2.4500000000000006</v>
      </c>
      <c r="E35" s="418">
        <f t="shared" si="10"/>
        <v>2</v>
      </c>
      <c r="F35" s="466">
        <f t="shared" si="8"/>
        <v>0.45000000000000062</v>
      </c>
      <c r="G35" s="414">
        <f>+D35</f>
        <v>2.4500000000000006</v>
      </c>
      <c r="J35" s="102"/>
      <c r="K35" s="100"/>
      <c r="L35" s="100"/>
      <c r="M35" s="100"/>
      <c r="N35" s="100"/>
      <c r="O35" s="100"/>
      <c r="P35" s="100"/>
    </row>
    <row r="36" spans="1:16" s="103" customFormat="1" ht="23.25" customHeight="1" thickBot="1" x14ac:dyDescent="0.25">
      <c r="A36" s="659"/>
      <c r="B36" s="475">
        <f>C35</f>
        <v>18</v>
      </c>
      <c r="C36" s="477">
        <v>25</v>
      </c>
      <c r="D36" s="451">
        <f>D35+0.05</f>
        <v>2.5000000000000004</v>
      </c>
      <c r="E36" s="456">
        <f t="shared" si="10"/>
        <v>2</v>
      </c>
      <c r="F36" s="478">
        <f t="shared" si="8"/>
        <v>0.50000000000000044</v>
      </c>
      <c r="G36" s="457">
        <f>+D36</f>
        <v>2.5000000000000004</v>
      </c>
      <c r="J36" s="102"/>
      <c r="K36" s="100"/>
      <c r="L36" s="100"/>
      <c r="M36" s="100"/>
      <c r="N36" s="100"/>
      <c r="O36" s="100"/>
      <c r="P36" s="100"/>
    </row>
  </sheetData>
  <mergeCells count="9">
    <mergeCell ref="A26:A36"/>
    <mergeCell ref="A16:A25"/>
    <mergeCell ref="A6:A15"/>
    <mergeCell ref="A1:G2"/>
    <mergeCell ref="A4:A5"/>
    <mergeCell ref="B4:C5"/>
    <mergeCell ref="D4:D5"/>
    <mergeCell ref="E4:F4"/>
    <mergeCell ref="G4:G5"/>
  </mergeCells>
  <phoneticPr fontId="36"/>
  <conditionalFormatting sqref="E6:E36">
    <cfRule type="expression" dxfId="1" priority="2" stopIfTrue="1">
      <formula>$E6=2</formula>
    </cfRule>
  </conditionalFormatting>
  <conditionalFormatting sqref="F6:F36">
    <cfRule type="expression" dxfId="0" priority="1" stopIfTrue="1">
      <formula>$F6&gt;0</formula>
    </cfRule>
  </conditionalFormatting>
  <pageMargins left="0.70866141732283472" right="0.70866141732283472" top="0.74803149606299213" bottom="0" header="0.31496062992125984" footer="0.31496062992125984"/>
  <pageSetup paperSize="9" scale="8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M53"/>
  <sheetViews>
    <sheetView view="pageBreakPreview" zoomScaleNormal="100" zoomScaleSheetLayoutView="100" workbookViewId="0">
      <pane ySplit="6" topLeftCell="A7" activePane="bottomLeft" state="frozen"/>
      <selection pane="bottomLeft" activeCell="B1" sqref="B1:L1"/>
    </sheetView>
  </sheetViews>
  <sheetFormatPr defaultColWidth="9.09765625" defaultRowHeight="12" x14ac:dyDescent="0.2"/>
  <cols>
    <col min="1" max="1" width="2.8984375" style="98" customWidth="1"/>
    <col min="2" max="2" width="9.3984375" style="99" customWidth="1"/>
    <col min="3" max="3" width="3.09765625" style="100" customWidth="1"/>
    <col min="4" max="4" width="9.69921875" style="99" customWidth="1"/>
    <col min="5" max="5" width="8.09765625" style="99" customWidth="1"/>
    <col min="6" max="6" width="9.69921875" style="101" customWidth="1"/>
    <col min="7" max="8" width="9.69921875" style="102" customWidth="1"/>
    <col min="9" max="9" width="9.69921875" style="101" customWidth="1"/>
    <col min="10" max="10" width="9.69921875" style="102" customWidth="1"/>
    <col min="11" max="11" width="9.69921875" style="103" customWidth="1"/>
    <col min="12" max="12" width="9.69921875" style="102" customWidth="1"/>
    <col min="13" max="13" width="2.69921875" style="100" customWidth="1"/>
    <col min="14" max="14" width="2.69921875" style="100" bestFit="1" customWidth="1"/>
    <col min="15" max="15" width="5.69921875" style="100" customWidth="1"/>
    <col min="16" max="16" width="9.09765625" style="100" bestFit="1"/>
    <col min="17" max="16384" width="9.09765625" style="100"/>
  </cols>
  <sheetData>
    <row r="1" spans="1:13" ht="21.75" customHeight="1" x14ac:dyDescent="0.2">
      <c r="A1" s="104"/>
      <c r="B1" s="549" t="s">
        <v>249</v>
      </c>
      <c r="C1" s="549"/>
      <c r="D1" s="549"/>
      <c r="E1" s="549"/>
      <c r="F1" s="549"/>
      <c r="G1" s="549"/>
      <c r="H1" s="549"/>
      <c r="I1" s="549"/>
      <c r="J1" s="549"/>
      <c r="K1" s="549"/>
      <c r="L1" s="549"/>
      <c r="M1" s="106"/>
    </row>
    <row r="2" spans="1:13" ht="12.5" thickBot="1" x14ac:dyDescent="0.25">
      <c r="A2" s="104"/>
      <c r="B2" s="550" t="s">
        <v>130</v>
      </c>
      <c r="C2" s="550"/>
      <c r="D2" s="550"/>
      <c r="E2" s="550"/>
      <c r="F2" s="550"/>
      <c r="G2" s="550"/>
      <c r="H2" s="550"/>
      <c r="I2" s="550"/>
      <c r="J2" s="550"/>
      <c r="K2" s="550"/>
      <c r="L2" s="550"/>
      <c r="M2" s="106"/>
    </row>
    <row r="3" spans="1:13" ht="12" customHeight="1" x14ac:dyDescent="0.15">
      <c r="A3" s="107"/>
      <c r="B3" s="551" t="s">
        <v>213</v>
      </c>
      <c r="C3" s="552"/>
      <c r="D3" s="557" t="s">
        <v>195</v>
      </c>
      <c r="E3" s="558"/>
      <c r="F3" s="563" t="s">
        <v>214</v>
      </c>
      <c r="G3" s="565" t="s">
        <v>271</v>
      </c>
      <c r="H3" s="108" t="s">
        <v>192</v>
      </c>
      <c r="I3" s="109" t="s">
        <v>182</v>
      </c>
      <c r="J3" s="567" t="s">
        <v>31</v>
      </c>
      <c r="K3" s="568"/>
      <c r="L3" s="110" t="s">
        <v>114</v>
      </c>
      <c r="M3" s="106"/>
    </row>
    <row r="4" spans="1:13" ht="12" customHeight="1" x14ac:dyDescent="0.2">
      <c r="A4" s="107"/>
      <c r="B4" s="553"/>
      <c r="C4" s="554"/>
      <c r="D4" s="559"/>
      <c r="E4" s="560"/>
      <c r="F4" s="564"/>
      <c r="G4" s="566"/>
      <c r="H4" s="113" t="s">
        <v>122</v>
      </c>
      <c r="I4" s="114" t="s">
        <v>24</v>
      </c>
      <c r="J4" s="569"/>
      <c r="K4" s="570"/>
      <c r="L4" s="117" t="s">
        <v>46</v>
      </c>
      <c r="M4" s="106"/>
    </row>
    <row r="5" spans="1:13" ht="12" customHeight="1" x14ac:dyDescent="0.2">
      <c r="A5" s="107"/>
      <c r="B5" s="553"/>
      <c r="C5" s="554"/>
      <c r="D5" s="559"/>
      <c r="E5" s="560"/>
      <c r="F5" s="111"/>
      <c r="G5" s="112"/>
      <c r="H5" s="113" t="s">
        <v>132</v>
      </c>
      <c r="I5" s="114"/>
      <c r="J5" s="115"/>
      <c r="K5" s="116"/>
      <c r="L5" s="117"/>
      <c r="M5" s="106"/>
    </row>
    <row r="6" spans="1:13" ht="15" customHeight="1" thickBot="1" x14ac:dyDescent="0.25">
      <c r="A6" s="107"/>
      <c r="B6" s="555"/>
      <c r="C6" s="556"/>
      <c r="D6" s="561"/>
      <c r="E6" s="562"/>
      <c r="F6" s="118" t="s">
        <v>91</v>
      </c>
      <c r="G6" s="119" t="s">
        <v>179</v>
      </c>
      <c r="H6" s="120" t="s">
        <v>26</v>
      </c>
      <c r="I6" s="121" t="s">
        <v>42</v>
      </c>
      <c r="J6" s="122" t="s">
        <v>10</v>
      </c>
      <c r="K6" s="123" t="s">
        <v>169</v>
      </c>
      <c r="L6" s="124" t="s">
        <v>244</v>
      </c>
      <c r="M6" s="106"/>
    </row>
    <row r="7" spans="1:13" ht="21.75" customHeight="1" x14ac:dyDescent="0.2">
      <c r="B7" s="169"/>
      <c r="C7" s="575" t="s">
        <v>220</v>
      </c>
      <c r="D7" s="127"/>
      <c r="E7" s="128">
        <v>10</v>
      </c>
      <c r="F7" s="129">
        <v>2.25</v>
      </c>
      <c r="G7" s="129">
        <v>0.28000000000000003</v>
      </c>
      <c r="H7" s="129">
        <v>1.7</v>
      </c>
      <c r="I7" s="130">
        <f>F7-G7-H7</f>
        <v>0.27</v>
      </c>
      <c r="J7" s="131">
        <v>0.27</v>
      </c>
      <c r="K7" s="132">
        <f t="shared" ref="K7:K16" si="0">J7/2</f>
        <v>0.13500000000000001</v>
      </c>
      <c r="L7" s="133">
        <f>F7-G7-H7-J7</f>
        <v>0</v>
      </c>
    </row>
    <row r="8" spans="1:13" ht="21.75" customHeight="1" x14ac:dyDescent="0.2">
      <c r="B8" s="170"/>
      <c r="C8" s="576"/>
      <c r="D8" s="136">
        <v>12</v>
      </c>
      <c r="E8" s="137">
        <v>14</v>
      </c>
      <c r="F8" s="143">
        <v>2.2999999999999998</v>
      </c>
      <c r="G8" s="143">
        <v>0.28000000000000003</v>
      </c>
      <c r="H8" s="143">
        <v>1.75</v>
      </c>
      <c r="I8" s="144">
        <f>F8-G8-H8</f>
        <v>0.26999999999999957</v>
      </c>
      <c r="J8" s="145">
        <v>0.27</v>
      </c>
      <c r="K8" s="146">
        <f t="shared" si="0"/>
        <v>0.13500000000000001</v>
      </c>
      <c r="L8" s="147">
        <f>F8-G8-H8-J8</f>
        <v>-4.4408920985006262E-16</v>
      </c>
    </row>
    <row r="9" spans="1:13" ht="21.75" customHeight="1" x14ac:dyDescent="0.2">
      <c r="B9" s="148">
        <v>39647</v>
      </c>
      <c r="C9" s="576"/>
      <c r="D9" s="136">
        <f>E8</f>
        <v>14</v>
      </c>
      <c r="E9" s="137">
        <v>16</v>
      </c>
      <c r="F9" s="143">
        <v>2.4</v>
      </c>
      <c r="G9" s="143">
        <v>0.28000000000000003</v>
      </c>
      <c r="H9" s="143">
        <v>1.85</v>
      </c>
      <c r="I9" s="144">
        <f>F9-G9-H9</f>
        <v>0.27</v>
      </c>
      <c r="J9" s="145">
        <v>0.27</v>
      </c>
      <c r="K9" s="146">
        <f t="shared" si="0"/>
        <v>0.13500000000000001</v>
      </c>
      <c r="L9" s="147">
        <f>F9-G9-H9-J9</f>
        <v>0</v>
      </c>
    </row>
    <row r="10" spans="1:13" ht="21.75" customHeight="1" x14ac:dyDescent="0.2">
      <c r="B10" s="542" t="s">
        <v>29</v>
      </c>
      <c r="C10" s="577"/>
      <c r="D10" s="150">
        <f>E9</f>
        <v>16</v>
      </c>
      <c r="E10" s="194">
        <v>25</v>
      </c>
      <c r="F10" s="152">
        <v>2.4500000000000002</v>
      </c>
      <c r="G10" s="152">
        <v>0.28000000000000003</v>
      </c>
      <c r="H10" s="152">
        <v>1.9</v>
      </c>
      <c r="I10" s="153">
        <f>F10-G10-H10</f>
        <v>0.27</v>
      </c>
      <c r="J10" s="154">
        <v>0.27</v>
      </c>
      <c r="K10" s="155">
        <f t="shared" si="0"/>
        <v>0.13500000000000001</v>
      </c>
      <c r="L10" s="156">
        <f>F10-G10-H10-J10</f>
        <v>0</v>
      </c>
    </row>
    <row r="11" spans="1:13" ht="21.75" customHeight="1" x14ac:dyDescent="0.2">
      <c r="B11" s="542"/>
      <c r="C11" s="578" t="s">
        <v>119</v>
      </c>
      <c r="D11" s="157"/>
      <c r="E11" s="158">
        <v>10</v>
      </c>
      <c r="F11" s="138">
        <v>2.25</v>
      </c>
      <c r="G11" s="138">
        <v>0.28000000000000003</v>
      </c>
      <c r="H11" s="138" t="s">
        <v>83</v>
      </c>
      <c r="I11" s="139">
        <f>F11-G11</f>
        <v>1.97</v>
      </c>
      <c r="J11" s="140">
        <v>0.27</v>
      </c>
      <c r="K11" s="141">
        <f t="shared" si="0"/>
        <v>0.13500000000000001</v>
      </c>
      <c r="L11" s="142">
        <f>F11-G11-J11</f>
        <v>1.7</v>
      </c>
    </row>
    <row r="12" spans="1:13" ht="21.75" customHeight="1" x14ac:dyDescent="0.2">
      <c r="B12" s="148">
        <v>39679</v>
      </c>
      <c r="C12" s="578"/>
      <c r="D12" s="136">
        <v>12</v>
      </c>
      <c r="E12" s="137">
        <v>14</v>
      </c>
      <c r="F12" s="143">
        <v>2.2999999999999998</v>
      </c>
      <c r="G12" s="143">
        <v>0.28000000000000003</v>
      </c>
      <c r="H12" s="143" t="s">
        <v>83</v>
      </c>
      <c r="I12" s="144">
        <f>F12-G12</f>
        <v>2.0199999999999996</v>
      </c>
      <c r="J12" s="145">
        <v>0.27</v>
      </c>
      <c r="K12" s="146">
        <f t="shared" si="0"/>
        <v>0.13500000000000001</v>
      </c>
      <c r="L12" s="147">
        <f>F12-G12-J12</f>
        <v>1.7499999999999996</v>
      </c>
    </row>
    <row r="13" spans="1:13" ht="21.75" customHeight="1" x14ac:dyDescent="0.2">
      <c r="B13" s="199"/>
      <c r="C13" s="578"/>
      <c r="D13" s="136">
        <f>E12</f>
        <v>14</v>
      </c>
      <c r="E13" s="137">
        <v>16</v>
      </c>
      <c r="F13" s="143">
        <v>2.4</v>
      </c>
      <c r="G13" s="143">
        <v>0.28000000000000003</v>
      </c>
      <c r="H13" s="143" t="s">
        <v>83</v>
      </c>
      <c r="I13" s="144">
        <f>F13-G13</f>
        <v>2.12</v>
      </c>
      <c r="J13" s="145">
        <v>0.27</v>
      </c>
      <c r="K13" s="146">
        <f t="shared" si="0"/>
        <v>0.13500000000000001</v>
      </c>
      <c r="L13" s="147">
        <f>F13-G13-J13</f>
        <v>1.85</v>
      </c>
    </row>
    <row r="14" spans="1:13" ht="21.75" customHeight="1" thickBot="1" x14ac:dyDescent="0.25">
      <c r="B14" s="200"/>
      <c r="C14" s="579"/>
      <c r="D14" s="167">
        <f>E13</f>
        <v>16</v>
      </c>
      <c r="E14" s="196">
        <v>25</v>
      </c>
      <c r="F14" s="162">
        <v>2.4500000000000002</v>
      </c>
      <c r="G14" s="162">
        <v>0.28000000000000003</v>
      </c>
      <c r="H14" s="162" t="s">
        <v>83</v>
      </c>
      <c r="I14" s="163">
        <f>F14-G14</f>
        <v>2.17</v>
      </c>
      <c r="J14" s="164">
        <v>0.27</v>
      </c>
      <c r="K14" s="165">
        <f t="shared" si="0"/>
        <v>0.13500000000000001</v>
      </c>
      <c r="L14" s="197">
        <f>F14-G14-J14</f>
        <v>1.9</v>
      </c>
    </row>
    <row r="15" spans="1:13" ht="21.75" customHeight="1" x14ac:dyDescent="0.2">
      <c r="B15" s="169"/>
      <c r="C15" s="575" t="s">
        <v>220</v>
      </c>
      <c r="D15" s="127"/>
      <c r="E15" s="128">
        <v>13</v>
      </c>
      <c r="F15" s="129">
        <v>2.15</v>
      </c>
      <c r="G15" s="129">
        <v>0.28000000000000003</v>
      </c>
      <c r="H15" s="129">
        <v>1.6</v>
      </c>
      <c r="I15" s="130">
        <f>F15-G15-H15</f>
        <v>0.2699999999999998</v>
      </c>
      <c r="J15" s="131">
        <v>0.27</v>
      </c>
      <c r="K15" s="132">
        <f t="shared" si="0"/>
        <v>0.13500000000000001</v>
      </c>
      <c r="L15" s="133">
        <f>F15-G15-H15-J15</f>
        <v>0</v>
      </c>
    </row>
    <row r="16" spans="1:13" ht="21.75" customHeight="1" x14ac:dyDescent="0.2">
      <c r="B16" s="170"/>
      <c r="C16" s="576"/>
      <c r="D16" s="136">
        <v>13</v>
      </c>
      <c r="E16" s="137">
        <v>15</v>
      </c>
      <c r="F16" s="143">
        <v>2.2000000000000002</v>
      </c>
      <c r="G16" s="143">
        <v>0.28000000000000003</v>
      </c>
      <c r="H16" s="143">
        <v>1.65</v>
      </c>
      <c r="I16" s="144">
        <f>F16-G16-H16</f>
        <v>0.27000000000000024</v>
      </c>
      <c r="J16" s="145">
        <v>0.27</v>
      </c>
      <c r="K16" s="146">
        <f t="shared" si="0"/>
        <v>0.13500000000000001</v>
      </c>
      <c r="L16" s="147">
        <f>F16-G16-H16-J16</f>
        <v>0</v>
      </c>
    </row>
    <row r="17" spans="2:12" ht="21.75" customHeight="1" x14ac:dyDescent="0.2">
      <c r="B17" s="148">
        <v>39680</v>
      </c>
      <c r="C17" s="576"/>
      <c r="D17" s="136">
        <v>15</v>
      </c>
      <c r="E17" s="137">
        <v>17</v>
      </c>
      <c r="F17" s="143">
        <v>2.2999999999999998</v>
      </c>
      <c r="G17" s="143">
        <v>0.28000000000000003</v>
      </c>
      <c r="H17" s="143">
        <v>1.75</v>
      </c>
      <c r="I17" s="144">
        <f>F17-G17-H17</f>
        <v>0.26999999999999957</v>
      </c>
      <c r="J17" s="145">
        <v>0.27</v>
      </c>
      <c r="K17" s="146">
        <f t="shared" ref="K17:K26" si="1">J17/2</f>
        <v>0.13500000000000001</v>
      </c>
      <c r="L17" s="147">
        <f>F17-G17-H17-J17</f>
        <v>-4.4408920985006262E-16</v>
      </c>
    </row>
    <row r="18" spans="2:12" ht="21.75" customHeight="1" x14ac:dyDescent="0.2">
      <c r="B18" s="542" t="s">
        <v>29</v>
      </c>
      <c r="C18" s="577"/>
      <c r="D18" s="150">
        <f>E17</f>
        <v>17</v>
      </c>
      <c r="E18" s="194">
        <v>25</v>
      </c>
      <c r="F18" s="152">
        <v>2.35</v>
      </c>
      <c r="G18" s="152">
        <v>0.28000000000000003</v>
      </c>
      <c r="H18" s="152">
        <v>1.8</v>
      </c>
      <c r="I18" s="153">
        <f>F18-G18-H18</f>
        <v>0.27000000000000024</v>
      </c>
      <c r="J18" s="154">
        <v>0.27</v>
      </c>
      <c r="K18" s="155">
        <f t="shared" si="1"/>
        <v>0.13500000000000001</v>
      </c>
      <c r="L18" s="156">
        <f>F18-G18-H18-J18</f>
        <v>0</v>
      </c>
    </row>
    <row r="19" spans="2:12" ht="21.75" customHeight="1" x14ac:dyDescent="0.2">
      <c r="B19" s="542"/>
      <c r="C19" s="578" t="s">
        <v>119</v>
      </c>
      <c r="D19" s="157"/>
      <c r="E19" s="158">
        <v>13</v>
      </c>
      <c r="F19" s="138">
        <v>2.15</v>
      </c>
      <c r="G19" s="138">
        <v>0.28000000000000003</v>
      </c>
      <c r="H19" s="138" t="s">
        <v>83</v>
      </c>
      <c r="I19" s="139">
        <f>F19-G19</f>
        <v>1.8699999999999999</v>
      </c>
      <c r="J19" s="140">
        <v>0.27</v>
      </c>
      <c r="K19" s="141">
        <f t="shared" si="1"/>
        <v>0.13500000000000001</v>
      </c>
      <c r="L19" s="142">
        <f>F19-G19-J19</f>
        <v>1.5999999999999999</v>
      </c>
    </row>
    <row r="20" spans="2:12" ht="21.75" customHeight="1" x14ac:dyDescent="0.2">
      <c r="B20" s="148">
        <v>39709</v>
      </c>
      <c r="C20" s="578"/>
      <c r="D20" s="136">
        <v>13</v>
      </c>
      <c r="E20" s="137">
        <v>15</v>
      </c>
      <c r="F20" s="143">
        <v>2.2000000000000002</v>
      </c>
      <c r="G20" s="143">
        <v>0.28000000000000003</v>
      </c>
      <c r="H20" s="143" t="s">
        <v>83</v>
      </c>
      <c r="I20" s="144">
        <f>F20-G20</f>
        <v>1.9200000000000002</v>
      </c>
      <c r="J20" s="145">
        <v>0.27</v>
      </c>
      <c r="K20" s="146">
        <f t="shared" si="1"/>
        <v>0.13500000000000001</v>
      </c>
      <c r="L20" s="147">
        <f>F20-G20-J20</f>
        <v>1.6500000000000001</v>
      </c>
    </row>
    <row r="21" spans="2:12" ht="21.75" customHeight="1" x14ac:dyDescent="0.2">
      <c r="B21" s="199"/>
      <c r="C21" s="578"/>
      <c r="D21" s="136">
        <f>E20</f>
        <v>15</v>
      </c>
      <c r="E21" s="137">
        <v>17</v>
      </c>
      <c r="F21" s="143">
        <v>2.2999999999999998</v>
      </c>
      <c r="G21" s="143">
        <v>0.28000000000000003</v>
      </c>
      <c r="H21" s="143" t="s">
        <v>83</v>
      </c>
      <c r="I21" s="144">
        <f>F21-G21</f>
        <v>2.0199999999999996</v>
      </c>
      <c r="J21" s="145">
        <v>0.27</v>
      </c>
      <c r="K21" s="146">
        <f t="shared" si="1"/>
        <v>0.13500000000000001</v>
      </c>
      <c r="L21" s="147">
        <f>F21-G21-J21</f>
        <v>1.7499999999999996</v>
      </c>
    </row>
    <row r="22" spans="2:12" ht="21.75" customHeight="1" thickBot="1" x14ac:dyDescent="0.25">
      <c r="B22" s="200"/>
      <c r="C22" s="579"/>
      <c r="D22" s="167">
        <f>E21</f>
        <v>17</v>
      </c>
      <c r="E22" s="196">
        <v>25</v>
      </c>
      <c r="F22" s="162">
        <v>2.35</v>
      </c>
      <c r="G22" s="162">
        <v>0.28000000000000003</v>
      </c>
      <c r="H22" s="162" t="s">
        <v>83</v>
      </c>
      <c r="I22" s="163">
        <f>F22-G22</f>
        <v>2.0700000000000003</v>
      </c>
      <c r="J22" s="164">
        <v>0.27</v>
      </c>
      <c r="K22" s="165">
        <f t="shared" si="1"/>
        <v>0.13500000000000001</v>
      </c>
      <c r="L22" s="197">
        <f>F22-G22-J22</f>
        <v>1.8000000000000003</v>
      </c>
    </row>
    <row r="23" spans="2:12" ht="66.75" customHeight="1" x14ac:dyDescent="0.2">
      <c r="B23" s="587" t="s">
        <v>88</v>
      </c>
      <c r="C23" s="201" t="s">
        <v>220</v>
      </c>
      <c r="D23" s="202"/>
      <c r="E23" s="203">
        <v>25</v>
      </c>
      <c r="F23" s="204">
        <v>2.2999999999999998</v>
      </c>
      <c r="G23" s="204">
        <v>0.3</v>
      </c>
      <c r="H23" s="204">
        <v>1.7</v>
      </c>
      <c r="I23" s="205">
        <f>F23-G23-H23</f>
        <v>0.29999999999999982</v>
      </c>
      <c r="J23" s="206">
        <v>0.3</v>
      </c>
      <c r="K23" s="207">
        <f t="shared" si="1"/>
        <v>0.15</v>
      </c>
      <c r="L23" s="208">
        <f>F23-G23-H23-J23</f>
        <v>0</v>
      </c>
    </row>
    <row r="24" spans="2:12" ht="66.75" customHeight="1" thickBot="1" x14ac:dyDescent="0.25">
      <c r="B24" s="588"/>
      <c r="C24" s="195" t="s">
        <v>119</v>
      </c>
      <c r="D24" s="209"/>
      <c r="E24" s="210">
        <v>25</v>
      </c>
      <c r="F24" s="119">
        <v>2.2999999999999998</v>
      </c>
      <c r="G24" s="119">
        <v>0.3</v>
      </c>
      <c r="H24" s="119" t="s">
        <v>83</v>
      </c>
      <c r="I24" s="211">
        <f>F24-G24</f>
        <v>1.9999999999999998</v>
      </c>
      <c r="J24" s="122">
        <v>0.3</v>
      </c>
      <c r="K24" s="212">
        <f t="shared" si="1"/>
        <v>0.15</v>
      </c>
      <c r="L24" s="166">
        <f>F24-G24-J24</f>
        <v>1.6999999999999997</v>
      </c>
    </row>
    <row r="25" spans="2:12" ht="18" customHeight="1" x14ac:dyDescent="0.2">
      <c r="B25" s="169"/>
      <c r="C25" s="575" t="s">
        <v>220</v>
      </c>
      <c r="D25" s="127"/>
      <c r="E25" s="128">
        <v>12</v>
      </c>
      <c r="F25" s="129">
        <v>2</v>
      </c>
      <c r="G25" s="129">
        <v>0.28000000000000003</v>
      </c>
      <c r="H25" s="129">
        <v>1.45</v>
      </c>
      <c r="I25" s="130">
        <f>F25-G25-H25</f>
        <v>0.27</v>
      </c>
      <c r="J25" s="131">
        <v>0.27</v>
      </c>
      <c r="K25" s="132">
        <f t="shared" si="1"/>
        <v>0.13500000000000001</v>
      </c>
      <c r="L25" s="133">
        <f>F25-G25-H25-J25</f>
        <v>0</v>
      </c>
    </row>
    <row r="26" spans="2:12" ht="18" customHeight="1" x14ac:dyDescent="0.2">
      <c r="B26" s="169"/>
      <c r="C26" s="580"/>
      <c r="D26" s="136">
        <v>12</v>
      </c>
      <c r="E26" s="137">
        <v>14</v>
      </c>
      <c r="F26" s="143">
        <v>2.1</v>
      </c>
      <c r="G26" s="143">
        <v>0.28000000000000003</v>
      </c>
      <c r="H26" s="138">
        <v>1.55</v>
      </c>
      <c r="I26" s="144">
        <f>F26-G26-H26</f>
        <v>0.27</v>
      </c>
      <c r="J26" s="145">
        <v>0.27</v>
      </c>
      <c r="K26" s="146">
        <f t="shared" si="1"/>
        <v>0.13500000000000001</v>
      </c>
      <c r="L26" s="147">
        <f>F26-G26-H26-J26</f>
        <v>0</v>
      </c>
    </row>
    <row r="27" spans="2:12" ht="18" customHeight="1" x14ac:dyDescent="0.2">
      <c r="B27" s="170"/>
      <c r="C27" s="576"/>
      <c r="D27" s="136">
        <v>14</v>
      </c>
      <c r="E27" s="137">
        <v>16</v>
      </c>
      <c r="F27" s="143">
        <v>2.2000000000000002</v>
      </c>
      <c r="G27" s="143">
        <v>0.28000000000000003</v>
      </c>
      <c r="H27" s="143">
        <v>1.65</v>
      </c>
      <c r="I27" s="144">
        <f>F27-G27-H27</f>
        <v>0.27000000000000024</v>
      </c>
      <c r="J27" s="145">
        <v>0.27</v>
      </c>
      <c r="K27" s="146">
        <f t="shared" ref="K27:K32" si="2">J27/2</f>
        <v>0.13500000000000001</v>
      </c>
      <c r="L27" s="147">
        <f>F27-G27-H27-J27</f>
        <v>0</v>
      </c>
    </row>
    <row r="28" spans="2:12" ht="18" customHeight="1" x14ac:dyDescent="0.2">
      <c r="B28" s="148">
        <v>39742</v>
      </c>
      <c r="C28" s="576"/>
      <c r="D28" s="136">
        <f>E27</f>
        <v>16</v>
      </c>
      <c r="E28" s="137">
        <v>18</v>
      </c>
      <c r="F28" s="143">
        <v>2.2999999999999998</v>
      </c>
      <c r="G28" s="143">
        <v>0.28000000000000003</v>
      </c>
      <c r="H28" s="143">
        <v>1.75</v>
      </c>
      <c r="I28" s="144">
        <f>F28-G28-H28</f>
        <v>0.26999999999999957</v>
      </c>
      <c r="J28" s="145">
        <v>0.27</v>
      </c>
      <c r="K28" s="146">
        <f t="shared" si="2"/>
        <v>0.13500000000000001</v>
      </c>
      <c r="L28" s="147">
        <f>F28-G28-H28-J28</f>
        <v>-4.4408920985006262E-16</v>
      </c>
    </row>
    <row r="29" spans="2:12" ht="18" customHeight="1" x14ac:dyDescent="0.2">
      <c r="B29" s="542" t="s">
        <v>29</v>
      </c>
      <c r="C29" s="577"/>
      <c r="D29" s="150">
        <f>E28</f>
        <v>18</v>
      </c>
      <c r="E29" s="194">
        <v>25</v>
      </c>
      <c r="F29" s="152">
        <v>2.35</v>
      </c>
      <c r="G29" s="152">
        <v>0.28000000000000003</v>
      </c>
      <c r="H29" s="152">
        <v>1.8</v>
      </c>
      <c r="I29" s="153">
        <f>F29-G29-H29</f>
        <v>0.27000000000000024</v>
      </c>
      <c r="J29" s="154">
        <v>0.27</v>
      </c>
      <c r="K29" s="155">
        <f t="shared" si="2"/>
        <v>0.13500000000000001</v>
      </c>
      <c r="L29" s="156">
        <f>F29-G29-H29-J29</f>
        <v>0</v>
      </c>
    </row>
    <row r="30" spans="2:12" ht="18" customHeight="1" x14ac:dyDescent="0.2">
      <c r="B30" s="542"/>
      <c r="C30" s="578" t="s">
        <v>119</v>
      </c>
      <c r="D30" s="157"/>
      <c r="E30" s="158">
        <v>12</v>
      </c>
      <c r="F30" s="138">
        <v>2</v>
      </c>
      <c r="G30" s="138">
        <v>0.28000000000000003</v>
      </c>
      <c r="H30" s="138" t="s">
        <v>83</v>
      </c>
      <c r="I30" s="139">
        <f>F30-G30</f>
        <v>1.72</v>
      </c>
      <c r="J30" s="140">
        <v>0.27</v>
      </c>
      <c r="K30" s="141">
        <f t="shared" si="2"/>
        <v>0.13500000000000001</v>
      </c>
      <c r="L30" s="142">
        <f>F30-G30-J30</f>
        <v>1.45</v>
      </c>
    </row>
    <row r="31" spans="2:12" ht="18" customHeight="1" x14ac:dyDescent="0.2">
      <c r="B31" s="148">
        <v>39771</v>
      </c>
      <c r="C31" s="578"/>
      <c r="D31" s="136">
        <v>12</v>
      </c>
      <c r="E31" s="137">
        <v>14</v>
      </c>
      <c r="F31" s="143">
        <v>2.1</v>
      </c>
      <c r="G31" s="143">
        <v>0.28000000000000003</v>
      </c>
      <c r="H31" s="143" t="s">
        <v>83</v>
      </c>
      <c r="I31" s="144">
        <f>F31-G31</f>
        <v>1.82</v>
      </c>
      <c r="J31" s="145">
        <v>0.27</v>
      </c>
      <c r="K31" s="146">
        <f t="shared" si="2"/>
        <v>0.13500000000000001</v>
      </c>
      <c r="L31" s="147">
        <f>F31-G31-J31</f>
        <v>1.55</v>
      </c>
    </row>
    <row r="32" spans="2:12" ht="18" customHeight="1" x14ac:dyDescent="0.2">
      <c r="B32" s="199"/>
      <c r="C32" s="578"/>
      <c r="D32" s="136">
        <v>14</v>
      </c>
      <c r="E32" s="137">
        <v>16</v>
      </c>
      <c r="F32" s="143">
        <v>2.2000000000000002</v>
      </c>
      <c r="G32" s="143">
        <v>0.28000000000000003</v>
      </c>
      <c r="H32" s="143" t="s">
        <v>83</v>
      </c>
      <c r="I32" s="144">
        <f>F32-G32</f>
        <v>1.9200000000000002</v>
      </c>
      <c r="J32" s="145">
        <v>0.27</v>
      </c>
      <c r="K32" s="146">
        <f t="shared" si="2"/>
        <v>0.13500000000000001</v>
      </c>
      <c r="L32" s="147">
        <f>F32-G32-J32</f>
        <v>1.6500000000000001</v>
      </c>
    </row>
    <row r="33" spans="2:12" ht="18" customHeight="1" x14ac:dyDescent="0.2">
      <c r="B33" s="199"/>
      <c r="C33" s="578"/>
      <c r="D33" s="136">
        <f>E32</f>
        <v>16</v>
      </c>
      <c r="E33" s="137">
        <v>18</v>
      </c>
      <c r="F33" s="143">
        <v>2.2999999999999998</v>
      </c>
      <c r="G33" s="143">
        <v>0.28000000000000003</v>
      </c>
      <c r="H33" s="143" t="s">
        <v>83</v>
      </c>
      <c r="I33" s="144">
        <f>F33-G33</f>
        <v>2.0199999999999996</v>
      </c>
      <c r="J33" s="145">
        <v>0.27</v>
      </c>
      <c r="K33" s="146">
        <f t="shared" ref="K33:K46" si="3">J33/2</f>
        <v>0.13500000000000001</v>
      </c>
      <c r="L33" s="147">
        <f>F33-G33-J33</f>
        <v>1.7499999999999996</v>
      </c>
    </row>
    <row r="34" spans="2:12" ht="18" customHeight="1" thickBot="1" x14ac:dyDescent="0.25">
      <c r="B34" s="200"/>
      <c r="C34" s="579"/>
      <c r="D34" s="167">
        <f>E33</f>
        <v>18</v>
      </c>
      <c r="E34" s="196">
        <v>25</v>
      </c>
      <c r="F34" s="162">
        <v>2.35</v>
      </c>
      <c r="G34" s="162">
        <v>0.28000000000000003</v>
      </c>
      <c r="H34" s="162" t="s">
        <v>83</v>
      </c>
      <c r="I34" s="163">
        <f>F34-G34</f>
        <v>2.0700000000000003</v>
      </c>
      <c r="J34" s="164">
        <v>0.27</v>
      </c>
      <c r="K34" s="165">
        <f t="shared" si="3"/>
        <v>0.13500000000000001</v>
      </c>
      <c r="L34" s="197">
        <f>F34-G34-J34</f>
        <v>1.8000000000000003</v>
      </c>
    </row>
    <row r="35" spans="2:12" ht="18" customHeight="1" x14ac:dyDescent="0.2">
      <c r="B35" s="169"/>
      <c r="C35" s="575" t="s">
        <v>220</v>
      </c>
      <c r="D35" s="127"/>
      <c r="E35" s="128">
        <v>11</v>
      </c>
      <c r="F35" s="129">
        <v>1.9</v>
      </c>
      <c r="G35" s="129">
        <v>0.28000000000000003</v>
      </c>
      <c r="H35" s="129">
        <v>1.35</v>
      </c>
      <c r="I35" s="130">
        <f t="shared" ref="I35:I40" si="4">F35-G35-H35</f>
        <v>0.2699999999999998</v>
      </c>
      <c r="J35" s="131">
        <v>0.27</v>
      </c>
      <c r="K35" s="132">
        <f t="shared" si="3"/>
        <v>0.13500000000000001</v>
      </c>
      <c r="L35" s="133">
        <f t="shared" ref="L35:L40" si="5">F35-G35-H35-J35</f>
        <v>0</v>
      </c>
    </row>
    <row r="36" spans="2:12" ht="18" customHeight="1" x14ac:dyDescent="0.2">
      <c r="B36" s="169"/>
      <c r="C36" s="580"/>
      <c r="D36" s="136">
        <v>11</v>
      </c>
      <c r="E36" s="137">
        <v>12</v>
      </c>
      <c r="F36" s="143">
        <v>2</v>
      </c>
      <c r="G36" s="143">
        <v>0.28000000000000003</v>
      </c>
      <c r="H36" s="138">
        <v>1.45</v>
      </c>
      <c r="I36" s="144">
        <f t="shared" si="4"/>
        <v>0.27</v>
      </c>
      <c r="J36" s="145">
        <v>0.27</v>
      </c>
      <c r="K36" s="146">
        <f t="shared" si="3"/>
        <v>0.13500000000000001</v>
      </c>
      <c r="L36" s="147">
        <f t="shared" si="5"/>
        <v>0</v>
      </c>
    </row>
    <row r="37" spans="2:12" ht="18" customHeight="1" x14ac:dyDescent="0.2">
      <c r="B37" s="170"/>
      <c r="C37" s="576"/>
      <c r="D37" s="136">
        <v>12</v>
      </c>
      <c r="E37" s="137">
        <v>14</v>
      </c>
      <c r="F37" s="143">
        <v>2.1</v>
      </c>
      <c r="G37" s="143">
        <v>0.28000000000000003</v>
      </c>
      <c r="H37" s="143">
        <v>1.55</v>
      </c>
      <c r="I37" s="144">
        <f t="shared" si="4"/>
        <v>0.27</v>
      </c>
      <c r="J37" s="145">
        <v>0.27</v>
      </c>
      <c r="K37" s="146">
        <f t="shared" si="3"/>
        <v>0.13500000000000001</v>
      </c>
      <c r="L37" s="147">
        <f t="shared" si="5"/>
        <v>0</v>
      </c>
    </row>
    <row r="38" spans="2:12" ht="18" customHeight="1" x14ac:dyDescent="0.2">
      <c r="B38" s="170"/>
      <c r="C38" s="576"/>
      <c r="D38" s="136">
        <v>14</v>
      </c>
      <c r="E38" s="137">
        <v>15</v>
      </c>
      <c r="F38" s="143">
        <v>2.2000000000000002</v>
      </c>
      <c r="G38" s="143">
        <v>0.28000000000000003</v>
      </c>
      <c r="H38" s="143">
        <v>1.65</v>
      </c>
      <c r="I38" s="144">
        <f t="shared" si="4"/>
        <v>0.27000000000000024</v>
      </c>
      <c r="J38" s="145">
        <v>0.27</v>
      </c>
      <c r="K38" s="146">
        <f t="shared" si="3"/>
        <v>0.13500000000000001</v>
      </c>
      <c r="L38" s="147">
        <f t="shared" si="5"/>
        <v>0</v>
      </c>
    </row>
    <row r="39" spans="2:12" ht="18" customHeight="1" x14ac:dyDescent="0.2">
      <c r="B39" s="148">
        <v>39772</v>
      </c>
      <c r="C39" s="576"/>
      <c r="D39" s="136">
        <v>15</v>
      </c>
      <c r="E39" s="137">
        <v>17</v>
      </c>
      <c r="F39" s="143">
        <v>2.2999999999999998</v>
      </c>
      <c r="G39" s="143">
        <v>0.28000000000000003</v>
      </c>
      <c r="H39" s="143">
        <v>1.75</v>
      </c>
      <c r="I39" s="144">
        <f t="shared" si="4"/>
        <v>0.26999999999999957</v>
      </c>
      <c r="J39" s="145">
        <v>0.27</v>
      </c>
      <c r="K39" s="146">
        <f t="shared" si="3"/>
        <v>0.13500000000000001</v>
      </c>
      <c r="L39" s="147">
        <f t="shared" si="5"/>
        <v>-4.4408920985006262E-16</v>
      </c>
    </row>
    <row r="40" spans="2:12" ht="18" customHeight="1" x14ac:dyDescent="0.2">
      <c r="B40" s="542" t="s">
        <v>29</v>
      </c>
      <c r="C40" s="577"/>
      <c r="D40" s="150">
        <f>E39</f>
        <v>17</v>
      </c>
      <c r="E40" s="194">
        <v>25</v>
      </c>
      <c r="F40" s="152">
        <v>2.35</v>
      </c>
      <c r="G40" s="152">
        <v>0.28000000000000003</v>
      </c>
      <c r="H40" s="152">
        <v>1.8</v>
      </c>
      <c r="I40" s="153">
        <f t="shared" si="4"/>
        <v>0.27000000000000024</v>
      </c>
      <c r="J40" s="154">
        <v>0.27</v>
      </c>
      <c r="K40" s="155">
        <f t="shared" si="3"/>
        <v>0.13500000000000001</v>
      </c>
      <c r="L40" s="156">
        <f t="shared" si="5"/>
        <v>0</v>
      </c>
    </row>
    <row r="41" spans="2:12" ht="18" customHeight="1" x14ac:dyDescent="0.2">
      <c r="B41" s="542"/>
      <c r="C41" s="578" t="s">
        <v>119</v>
      </c>
      <c r="D41" s="157"/>
      <c r="E41" s="158">
        <v>11</v>
      </c>
      <c r="F41" s="138">
        <v>1.9</v>
      </c>
      <c r="G41" s="138">
        <v>0.28000000000000003</v>
      </c>
      <c r="H41" s="138" t="s">
        <v>83</v>
      </c>
      <c r="I41" s="139">
        <f t="shared" ref="I41:I46" si="6">F41-G41</f>
        <v>1.6199999999999999</v>
      </c>
      <c r="J41" s="140">
        <v>0.27</v>
      </c>
      <c r="K41" s="141">
        <f t="shared" si="3"/>
        <v>0.13500000000000001</v>
      </c>
      <c r="L41" s="142">
        <f t="shared" ref="L41:L46" si="7">F41-G41-J41</f>
        <v>1.3499999999999999</v>
      </c>
    </row>
    <row r="42" spans="2:12" ht="18" customHeight="1" x14ac:dyDescent="0.2">
      <c r="B42" s="148">
        <v>39799</v>
      </c>
      <c r="C42" s="578"/>
      <c r="D42" s="136">
        <v>11</v>
      </c>
      <c r="E42" s="137">
        <v>12</v>
      </c>
      <c r="F42" s="143">
        <v>2</v>
      </c>
      <c r="G42" s="143">
        <v>0.28000000000000003</v>
      </c>
      <c r="H42" s="143" t="s">
        <v>83</v>
      </c>
      <c r="I42" s="144">
        <f t="shared" si="6"/>
        <v>1.72</v>
      </c>
      <c r="J42" s="145">
        <v>0.27</v>
      </c>
      <c r="K42" s="146">
        <f t="shared" si="3"/>
        <v>0.13500000000000001</v>
      </c>
      <c r="L42" s="147">
        <f t="shared" si="7"/>
        <v>1.45</v>
      </c>
    </row>
    <row r="43" spans="2:12" ht="18" customHeight="1" x14ac:dyDescent="0.2">
      <c r="B43" s="213"/>
      <c r="C43" s="578"/>
      <c r="D43" s="136">
        <v>12</v>
      </c>
      <c r="E43" s="137">
        <v>14</v>
      </c>
      <c r="F43" s="143">
        <v>2.1</v>
      </c>
      <c r="G43" s="143">
        <v>0.28000000000000003</v>
      </c>
      <c r="H43" s="143" t="s">
        <v>83</v>
      </c>
      <c r="I43" s="144">
        <f t="shared" si="6"/>
        <v>1.82</v>
      </c>
      <c r="J43" s="145">
        <v>0.27</v>
      </c>
      <c r="K43" s="146">
        <f t="shared" si="3"/>
        <v>0.13500000000000001</v>
      </c>
      <c r="L43" s="147">
        <f t="shared" si="7"/>
        <v>1.55</v>
      </c>
    </row>
    <row r="44" spans="2:12" ht="18" customHeight="1" x14ac:dyDescent="0.2">
      <c r="B44" s="199"/>
      <c r="C44" s="578"/>
      <c r="D44" s="136">
        <v>14</v>
      </c>
      <c r="E44" s="137">
        <v>15</v>
      </c>
      <c r="F44" s="143">
        <v>2.2000000000000002</v>
      </c>
      <c r="G44" s="143">
        <v>0.28000000000000003</v>
      </c>
      <c r="H44" s="143" t="s">
        <v>83</v>
      </c>
      <c r="I44" s="144">
        <f t="shared" si="6"/>
        <v>1.9200000000000002</v>
      </c>
      <c r="J44" s="145">
        <v>0.27</v>
      </c>
      <c r="K44" s="146">
        <f t="shared" si="3"/>
        <v>0.13500000000000001</v>
      </c>
      <c r="L44" s="147">
        <f t="shared" si="7"/>
        <v>1.6500000000000001</v>
      </c>
    </row>
    <row r="45" spans="2:12" ht="18" customHeight="1" x14ac:dyDescent="0.2">
      <c r="B45" s="199"/>
      <c r="C45" s="578"/>
      <c r="D45" s="136">
        <f>E44</f>
        <v>15</v>
      </c>
      <c r="E45" s="137">
        <v>17</v>
      </c>
      <c r="F45" s="143">
        <v>2.2999999999999998</v>
      </c>
      <c r="G45" s="143">
        <v>0.28000000000000003</v>
      </c>
      <c r="H45" s="143" t="s">
        <v>83</v>
      </c>
      <c r="I45" s="144">
        <f t="shared" si="6"/>
        <v>2.0199999999999996</v>
      </c>
      <c r="J45" s="145">
        <v>0.27</v>
      </c>
      <c r="K45" s="146">
        <f t="shared" si="3"/>
        <v>0.13500000000000001</v>
      </c>
      <c r="L45" s="147">
        <f t="shared" si="7"/>
        <v>1.7499999999999996</v>
      </c>
    </row>
    <row r="46" spans="2:12" ht="18" customHeight="1" thickBot="1" x14ac:dyDescent="0.25">
      <c r="B46" s="200"/>
      <c r="C46" s="579"/>
      <c r="D46" s="167">
        <f>E45</f>
        <v>17</v>
      </c>
      <c r="E46" s="196">
        <v>25</v>
      </c>
      <c r="F46" s="162">
        <v>2.35</v>
      </c>
      <c r="G46" s="162">
        <v>0.28000000000000003</v>
      </c>
      <c r="H46" s="162" t="s">
        <v>83</v>
      </c>
      <c r="I46" s="163">
        <f t="shared" si="6"/>
        <v>2.0700000000000003</v>
      </c>
      <c r="J46" s="164">
        <v>0.27</v>
      </c>
      <c r="K46" s="165">
        <f t="shared" si="3"/>
        <v>0.13500000000000001</v>
      </c>
      <c r="L46" s="197">
        <f t="shared" si="7"/>
        <v>1.8000000000000003</v>
      </c>
    </row>
    <row r="47" spans="2:12" ht="15.75" customHeight="1" x14ac:dyDescent="0.2">
      <c r="B47" s="174"/>
      <c r="C47" s="106"/>
      <c r="D47" s="174"/>
      <c r="E47" s="174"/>
      <c r="F47" s="175"/>
      <c r="G47" s="176"/>
      <c r="H47" s="176"/>
      <c r="I47" s="175"/>
      <c r="J47" s="176"/>
      <c r="K47" s="177"/>
      <c r="L47" s="176"/>
    </row>
    <row r="48" spans="2:12" ht="15.75" customHeight="1" x14ac:dyDescent="0.2">
      <c r="B48" s="178" t="s">
        <v>245</v>
      </c>
      <c r="C48" s="178"/>
      <c r="D48" s="178"/>
      <c r="E48" s="179"/>
      <c r="F48" s="180"/>
      <c r="G48" s="181"/>
      <c r="H48" s="181"/>
      <c r="I48" s="180"/>
      <c r="J48" s="181"/>
      <c r="K48" s="182"/>
      <c r="L48" s="181"/>
    </row>
    <row r="49" spans="2:12" ht="15.75" customHeight="1" x14ac:dyDescent="0.2">
      <c r="B49" s="184"/>
      <c r="C49" s="185"/>
      <c r="D49" s="185"/>
      <c r="E49" s="185"/>
      <c r="F49" s="185"/>
      <c r="G49" s="185"/>
      <c r="H49" s="185"/>
      <c r="I49" s="185"/>
      <c r="J49" s="185"/>
      <c r="K49" s="185"/>
      <c r="L49" s="185"/>
    </row>
    <row r="50" spans="2:12" ht="15.75" customHeight="1" x14ac:dyDescent="0.2">
      <c r="B50" s="186" t="s">
        <v>229</v>
      </c>
      <c r="C50" s="186"/>
      <c r="D50" s="186"/>
      <c r="E50" s="186"/>
      <c r="F50" s="186"/>
      <c r="G50" s="186"/>
      <c r="H50" s="186"/>
      <c r="I50" s="186"/>
      <c r="J50" s="186"/>
      <c r="K50" s="186"/>
      <c r="L50" s="186"/>
    </row>
    <row r="51" spans="2:12" ht="15.75" customHeight="1" x14ac:dyDescent="0.2">
      <c r="B51" s="186"/>
      <c r="C51" s="186"/>
      <c r="D51" s="186"/>
      <c r="E51" s="186"/>
      <c r="F51" s="186"/>
      <c r="G51" s="186"/>
      <c r="H51" s="186"/>
      <c r="I51" s="186"/>
      <c r="J51" s="186"/>
      <c r="K51" s="186"/>
      <c r="L51" s="186"/>
    </row>
    <row r="52" spans="2:12" ht="15.75" customHeight="1" x14ac:dyDescent="0.2">
      <c r="B52" s="188" t="s">
        <v>89</v>
      </c>
      <c r="C52" s="187"/>
      <c r="D52" s="187"/>
      <c r="E52" s="187"/>
      <c r="F52" s="187"/>
      <c r="G52" s="187"/>
      <c r="H52" s="187"/>
      <c r="I52" s="187"/>
      <c r="J52" s="187"/>
      <c r="K52" s="187"/>
      <c r="L52" s="187"/>
    </row>
    <row r="53" spans="2:12" ht="15.75" customHeight="1" x14ac:dyDescent="0.2"/>
  </sheetData>
  <mergeCells count="20">
    <mergeCell ref="B1:L1"/>
    <mergeCell ref="B2:L2"/>
    <mergeCell ref="B3:C6"/>
    <mergeCell ref="D3:E6"/>
    <mergeCell ref="F3:F4"/>
    <mergeCell ref="G3:G4"/>
    <mergeCell ref="J3:K4"/>
    <mergeCell ref="C7:C10"/>
    <mergeCell ref="B10:B11"/>
    <mergeCell ref="C11:C14"/>
    <mergeCell ref="C15:C18"/>
    <mergeCell ref="B18:B19"/>
    <mergeCell ref="C19:C22"/>
    <mergeCell ref="B23:B24"/>
    <mergeCell ref="C25:C29"/>
    <mergeCell ref="B29:B30"/>
    <mergeCell ref="C30:C34"/>
    <mergeCell ref="C35:C40"/>
    <mergeCell ref="B40:B41"/>
    <mergeCell ref="C41:C46"/>
  </mergeCells>
  <phoneticPr fontId="36"/>
  <printOptions horizontalCentered="1"/>
  <pageMargins left="0.78740157480314965" right="0" top="0.39370078740157483" bottom="0.39370078740157483"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M56"/>
  <sheetViews>
    <sheetView view="pageBreakPreview" zoomScaleNormal="100" zoomScaleSheetLayoutView="100" workbookViewId="0">
      <pane ySplit="6" topLeftCell="A7" activePane="bottomLeft" state="frozen"/>
      <selection pane="bottomLeft" activeCell="B1" sqref="B1:L1"/>
    </sheetView>
  </sheetViews>
  <sheetFormatPr defaultColWidth="9.09765625" defaultRowHeight="12" x14ac:dyDescent="0.2"/>
  <cols>
    <col min="1" max="1" width="2.8984375" style="98" customWidth="1"/>
    <col min="2" max="2" width="9.3984375" style="99" customWidth="1"/>
    <col min="3" max="3" width="3.09765625" style="100" customWidth="1"/>
    <col min="4" max="4" width="9.69921875" style="99" customWidth="1"/>
    <col min="5" max="5" width="8.09765625" style="99" customWidth="1"/>
    <col min="6" max="6" width="9.69921875" style="101" customWidth="1"/>
    <col min="7" max="8" width="9.69921875" style="102" customWidth="1"/>
    <col min="9" max="9" width="9.69921875" style="101" customWidth="1"/>
    <col min="10" max="10" width="9.69921875" style="102" customWidth="1"/>
    <col min="11" max="11" width="9.69921875" style="103" customWidth="1"/>
    <col min="12" max="12" width="9.69921875" style="102" customWidth="1"/>
    <col min="13" max="13" width="2.69921875" style="100" customWidth="1"/>
    <col min="14" max="14" width="2.69921875" style="100" bestFit="1" customWidth="1"/>
    <col min="15" max="15" width="5.69921875" style="100" customWidth="1"/>
    <col min="16" max="16" width="9.09765625" style="100" bestFit="1"/>
    <col min="17" max="16384" width="9.09765625" style="100"/>
  </cols>
  <sheetData>
    <row r="1" spans="1:13" ht="21.75" customHeight="1" x14ac:dyDescent="0.2">
      <c r="A1" s="104"/>
      <c r="B1" s="549" t="s">
        <v>249</v>
      </c>
      <c r="C1" s="549"/>
      <c r="D1" s="549"/>
      <c r="E1" s="549"/>
      <c r="F1" s="549"/>
      <c r="G1" s="549"/>
      <c r="H1" s="549"/>
      <c r="I1" s="549"/>
      <c r="J1" s="549"/>
      <c r="K1" s="549"/>
      <c r="L1" s="549"/>
      <c r="M1" s="106"/>
    </row>
    <row r="2" spans="1:13" ht="12.5" thickBot="1" x14ac:dyDescent="0.25">
      <c r="A2" s="104"/>
      <c r="B2" s="550" t="s">
        <v>130</v>
      </c>
      <c r="C2" s="550"/>
      <c r="D2" s="550"/>
      <c r="E2" s="550"/>
      <c r="F2" s="550"/>
      <c r="G2" s="550"/>
      <c r="H2" s="550"/>
      <c r="I2" s="550"/>
      <c r="J2" s="550"/>
      <c r="K2" s="550"/>
      <c r="L2" s="550"/>
      <c r="M2" s="106"/>
    </row>
    <row r="3" spans="1:13" ht="12" customHeight="1" x14ac:dyDescent="0.15">
      <c r="A3" s="107"/>
      <c r="B3" s="551" t="s">
        <v>213</v>
      </c>
      <c r="C3" s="552"/>
      <c r="D3" s="557" t="s">
        <v>195</v>
      </c>
      <c r="E3" s="558"/>
      <c r="F3" s="563" t="s">
        <v>214</v>
      </c>
      <c r="G3" s="565" t="s">
        <v>271</v>
      </c>
      <c r="H3" s="108" t="s">
        <v>192</v>
      </c>
      <c r="I3" s="109" t="s">
        <v>182</v>
      </c>
      <c r="J3" s="567" t="s">
        <v>31</v>
      </c>
      <c r="K3" s="568"/>
      <c r="L3" s="110" t="s">
        <v>114</v>
      </c>
      <c r="M3" s="106"/>
    </row>
    <row r="4" spans="1:13" ht="12" customHeight="1" x14ac:dyDescent="0.2">
      <c r="A4" s="107"/>
      <c r="B4" s="553"/>
      <c r="C4" s="554"/>
      <c r="D4" s="559"/>
      <c r="E4" s="560"/>
      <c r="F4" s="564"/>
      <c r="G4" s="566"/>
      <c r="H4" s="113" t="s">
        <v>122</v>
      </c>
      <c r="I4" s="114" t="s">
        <v>24</v>
      </c>
      <c r="J4" s="569"/>
      <c r="K4" s="570"/>
      <c r="L4" s="117" t="s">
        <v>46</v>
      </c>
      <c r="M4" s="106"/>
    </row>
    <row r="5" spans="1:13" ht="12" customHeight="1" x14ac:dyDescent="0.2">
      <c r="A5" s="107"/>
      <c r="B5" s="553"/>
      <c r="C5" s="554"/>
      <c r="D5" s="559"/>
      <c r="E5" s="560"/>
      <c r="F5" s="111"/>
      <c r="G5" s="112"/>
      <c r="H5" s="113" t="s">
        <v>132</v>
      </c>
      <c r="I5" s="114"/>
      <c r="J5" s="115"/>
      <c r="K5" s="116"/>
      <c r="L5" s="117"/>
      <c r="M5" s="106"/>
    </row>
    <row r="6" spans="1:13" ht="15" customHeight="1" thickBot="1" x14ac:dyDescent="0.25">
      <c r="A6" s="107"/>
      <c r="B6" s="555"/>
      <c r="C6" s="556"/>
      <c r="D6" s="561"/>
      <c r="E6" s="562"/>
      <c r="F6" s="118" t="s">
        <v>91</v>
      </c>
      <c r="G6" s="119" t="s">
        <v>179</v>
      </c>
      <c r="H6" s="120" t="s">
        <v>26</v>
      </c>
      <c r="I6" s="121" t="s">
        <v>42</v>
      </c>
      <c r="J6" s="122" t="s">
        <v>10</v>
      </c>
      <c r="K6" s="123" t="s">
        <v>169</v>
      </c>
      <c r="L6" s="124" t="s">
        <v>244</v>
      </c>
      <c r="M6" s="106"/>
    </row>
    <row r="7" spans="1:13" ht="15.75" customHeight="1" x14ac:dyDescent="0.2">
      <c r="B7" s="169"/>
      <c r="C7" s="575" t="s">
        <v>220</v>
      </c>
      <c r="D7" s="127"/>
      <c r="E7" s="128">
        <v>12</v>
      </c>
      <c r="F7" s="129">
        <v>1.95</v>
      </c>
      <c r="G7" s="129">
        <v>0.3</v>
      </c>
      <c r="H7" s="129">
        <v>1.35</v>
      </c>
      <c r="I7" s="130">
        <f>F7-G7-H7</f>
        <v>0.29999999999999982</v>
      </c>
      <c r="J7" s="131">
        <v>0.3</v>
      </c>
      <c r="K7" s="132">
        <f t="shared" ref="K7:K16" si="0">J7/2</f>
        <v>0.15</v>
      </c>
      <c r="L7" s="133">
        <f>F7-G7-H7-J7</f>
        <v>0</v>
      </c>
    </row>
    <row r="8" spans="1:13" ht="15.75" customHeight="1" x14ac:dyDescent="0.2">
      <c r="B8" s="169"/>
      <c r="C8" s="580"/>
      <c r="D8" s="136">
        <v>12</v>
      </c>
      <c r="E8" s="137">
        <v>14</v>
      </c>
      <c r="F8" s="143">
        <v>2.0499999999999998</v>
      </c>
      <c r="G8" s="143">
        <v>0.3</v>
      </c>
      <c r="H8" s="138">
        <v>1.45</v>
      </c>
      <c r="I8" s="144">
        <f>F8-G8-H8</f>
        <v>0.29999999999999982</v>
      </c>
      <c r="J8" s="145">
        <v>0.3</v>
      </c>
      <c r="K8" s="146">
        <f t="shared" si="0"/>
        <v>0.15</v>
      </c>
      <c r="L8" s="147">
        <f>F8-G8-H8-J8</f>
        <v>0</v>
      </c>
    </row>
    <row r="9" spans="1:13" ht="15.75" customHeight="1" x14ac:dyDescent="0.2">
      <c r="B9" s="170"/>
      <c r="C9" s="576"/>
      <c r="D9" s="136">
        <v>14</v>
      </c>
      <c r="E9" s="137">
        <v>15</v>
      </c>
      <c r="F9" s="143">
        <v>2.15</v>
      </c>
      <c r="G9" s="143">
        <v>0.3</v>
      </c>
      <c r="H9" s="143">
        <v>1.55</v>
      </c>
      <c r="I9" s="144">
        <f>F9-G9-H9</f>
        <v>0.29999999999999982</v>
      </c>
      <c r="J9" s="145">
        <v>0.3</v>
      </c>
      <c r="K9" s="146">
        <f t="shared" si="0"/>
        <v>0.15</v>
      </c>
      <c r="L9" s="147">
        <f>F9-G9-H9-J9</f>
        <v>0</v>
      </c>
    </row>
    <row r="10" spans="1:13" ht="15.75" customHeight="1" x14ac:dyDescent="0.2">
      <c r="B10" s="148">
        <v>39800</v>
      </c>
      <c r="C10" s="576"/>
      <c r="D10" s="136">
        <f>E9</f>
        <v>15</v>
      </c>
      <c r="E10" s="137">
        <v>17</v>
      </c>
      <c r="F10" s="143">
        <v>2.25</v>
      </c>
      <c r="G10" s="143">
        <v>0.3</v>
      </c>
      <c r="H10" s="143">
        <v>1.65</v>
      </c>
      <c r="I10" s="144">
        <f>F10-G10-H10</f>
        <v>0.30000000000000004</v>
      </c>
      <c r="J10" s="145">
        <v>0.3</v>
      </c>
      <c r="K10" s="146">
        <f t="shared" si="0"/>
        <v>0.15</v>
      </c>
      <c r="L10" s="147">
        <f>F10-G10-H10-J10</f>
        <v>0</v>
      </c>
    </row>
    <row r="11" spans="1:13" ht="15.75" customHeight="1" x14ac:dyDescent="0.2">
      <c r="B11" s="542" t="s">
        <v>29</v>
      </c>
      <c r="C11" s="577"/>
      <c r="D11" s="150">
        <f>E10</f>
        <v>17</v>
      </c>
      <c r="E11" s="194">
        <v>25</v>
      </c>
      <c r="F11" s="152">
        <v>2.2999999999999998</v>
      </c>
      <c r="G11" s="152">
        <v>0.3</v>
      </c>
      <c r="H11" s="152">
        <v>1.7</v>
      </c>
      <c r="I11" s="153">
        <f>F11-G11-H11</f>
        <v>0.29999999999999982</v>
      </c>
      <c r="J11" s="154">
        <v>0.3</v>
      </c>
      <c r="K11" s="155">
        <f t="shared" si="0"/>
        <v>0.15</v>
      </c>
      <c r="L11" s="156">
        <f>F11-G11-H11-J11</f>
        <v>0</v>
      </c>
    </row>
    <row r="12" spans="1:13" ht="15.75" customHeight="1" x14ac:dyDescent="0.2">
      <c r="B12" s="542"/>
      <c r="C12" s="578" t="s">
        <v>119</v>
      </c>
      <c r="D12" s="157"/>
      <c r="E12" s="158">
        <v>12</v>
      </c>
      <c r="F12" s="138">
        <v>1.95</v>
      </c>
      <c r="G12" s="138">
        <v>0.3</v>
      </c>
      <c r="H12" s="138" t="s">
        <v>83</v>
      </c>
      <c r="I12" s="139">
        <f>F12-G12</f>
        <v>1.65</v>
      </c>
      <c r="J12" s="140">
        <v>0.3</v>
      </c>
      <c r="K12" s="141">
        <f t="shared" si="0"/>
        <v>0.15</v>
      </c>
      <c r="L12" s="142">
        <f>F12-G12-J12</f>
        <v>1.3499999999999999</v>
      </c>
    </row>
    <row r="13" spans="1:13" ht="15.75" customHeight="1" x14ac:dyDescent="0.2">
      <c r="B13" s="148">
        <v>39472</v>
      </c>
      <c r="C13" s="578"/>
      <c r="D13" s="136">
        <v>12</v>
      </c>
      <c r="E13" s="137">
        <v>14</v>
      </c>
      <c r="F13" s="143">
        <v>2.0499999999999998</v>
      </c>
      <c r="G13" s="143">
        <v>0.3</v>
      </c>
      <c r="H13" s="143" t="s">
        <v>83</v>
      </c>
      <c r="I13" s="144">
        <f>F13-G13</f>
        <v>1.7499999999999998</v>
      </c>
      <c r="J13" s="145">
        <v>0.3</v>
      </c>
      <c r="K13" s="146">
        <f t="shared" si="0"/>
        <v>0.15</v>
      </c>
      <c r="L13" s="147">
        <f>F13-G13-J13</f>
        <v>1.4499999999999997</v>
      </c>
    </row>
    <row r="14" spans="1:13" ht="15.75" customHeight="1" x14ac:dyDescent="0.2">
      <c r="B14" s="199"/>
      <c r="C14" s="578"/>
      <c r="D14" s="136">
        <v>14</v>
      </c>
      <c r="E14" s="137">
        <v>15</v>
      </c>
      <c r="F14" s="143">
        <v>2.15</v>
      </c>
      <c r="G14" s="143">
        <v>0.3</v>
      </c>
      <c r="H14" s="143" t="s">
        <v>83</v>
      </c>
      <c r="I14" s="144">
        <f>F14-G14</f>
        <v>1.8499999999999999</v>
      </c>
      <c r="J14" s="145">
        <v>0.3</v>
      </c>
      <c r="K14" s="146">
        <f t="shared" si="0"/>
        <v>0.15</v>
      </c>
      <c r="L14" s="147">
        <f>F14-G14-J14</f>
        <v>1.5499999999999998</v>
      </c>
    </row>
    <row r="15" spans="1:13" ht="15.75" customHeight="1" x14ac:dyDescent="0.2">
      <c r="B15" s="199"/>
      <c r="C15" s="578"/>
      <c r="D15" s="136">
        <f>E14</f>
        <v>15</v>
      </c>
      <c r="E15" s="137">
        <v>17</v>
      </c>
      <c r="F15" s="143">
        <v>2.25</v>
      </c>
      <c r="G15" s="143">
        <v>0.3</v>
      </c>
      <c r="H15" s="143" t="s">
        <v>83</v>
      </c>
      <c r="I15" s="144">
        <f>F15-G15</f>
        <v>1.95</v>
      </c>
      <c r="J15" s="145">
        <v>0.3</v>
      </c>
      <c r="K15" s="146">
        <f t="shared" si="0"/>
        <v>0.15</v>
      </c>
      <c r="L15" s="147">
        <f>F15-G15-J15</f>
        <v>1.65</v>
      </c>
    </row>
    <row r="16" spans="1:13" ht="15.75" customHeight="1" thickBot="1" x14ac:dyDescent="0.25">
      <c r="B16" s="200"/>
      <c r="C16" s="579"/>
      <c r="D16" s="167">
        <f>E15</f>
        <v>17</v>
      </c>
      <c r="E16" s="196">
        <v>25</v>
      </c>
      <c r="F16" s="162">
        <v>2.2999999999999998</v>
      </c>
      <c r="G16" s="162">
        <v>0.3</v>
      </c>
      <c r="H16" s="162" t="s">
        <v>83</v>
      </c>
      <c r="I16" s="163">
        <f>F16-G16</f>
        <v>1.9999999999999998</v>
      </c>
      <c r="J16" s="164">
        <v>0.3</v>
      </c>
      <c r="K16" s="165">
        <f t="shared" si="0"/>
        <v>0.15</v>
      </c>
      <c r="L16" s="197">
        <f>F16-G16-J16</f>
        <v>1.6999999999999997</v>
      </c>
    </row>
    <row r="17" spans="2:12" ht="15.75" customHeight="1" x14ac:dyDescent="0.2">
      <c r="B17" s="169"/>
      <c r="C17" s="575" t="s">
        <v>220</v>
      </c>
      <c r="D17" s="127"/>
      <c r="E17" s="128">
        <v>11</v>
      </c>
      <c r="F17" s="129">
        <v>1.8</v>
      </c>
      <c r="G17" s="129">
        <v>0.33</v>
      </c>
      <c r="H17" s="129">
        <v>1.1499999999999999</v>
      </c>
      <c r="I17" s="130">
        <f t="shared" ref="I17:I22" si="1">F17-G17-H17</f>
        <v>0.32000000000000006</v>
      </c>
      <c r="J17" s="131">
        <v>0.32</v>
      </c>
      <c r="K17" s="132">
        <f t="shared" ref="K17:K26" si="2">J17/2</f>
        <v>0.16</v>
      </c>
      <c r="L17" s="133">
        <f t="shared" ref="L17:L22" si="3">F17-G17-H17-J17</f>
        <v>0</v>
      </c>
    </row>
    <row r="18" spans="2:12" ht="15.75" customHeight="1" x14ac:dyDescent="0.2">
      <c r="B18" s="169"/>
      <c r="C18" s="580"/>
      <c r="D18" s="136">
        <v>11</v>
      </c>
      <c r="E18" s="137">
        <v>12</v>
      </c>
      <c r="F18" s="143">
        <v>1.9</v>
      </c>
      <c r="G18" s="143">
        <v>0.33</v>
      </c>
      <c r="H18" s="138">
        <v>1.25</v>
      </c>
      <c r="I18" s="144">
        <f t="shared" si="1"/>
        <v>0.31999999999999984</v>
      </c>
      <c r="J18" s="145">
        <v>0.32</v>
      </c>
      <c r="K18" s="146">
        <f t="shared" si="2"/>
        <v>0.16</v>
      </c>
      <c r="L18" s="147">
        <f t="shared" si="3"/>
        <v>0</v>
      </c>
    </row>
    <row r="19" spans="2:12" ht="15.75" customHeight="1" x14ac:dyDescent="0.2">
      <c r="B19" s="169"/>
      <c r="C19" s="580"/>
      <c r="D19" s="136">
        <v>12</v>
      </c>
      <c r="E19" s="137">
        <v>14</v>
      </c>
      <c r="F19" s="143">
        <v>2</v>
      </c>
      <c r="G19" s="143">
        <v>0.33</v>
      </c>
      <c r="H19" s="138">
        <v>1.35</v>
      </c>
      <c r="I19" s="144">
        <f t="shared" si="1"/>
        <v>0.31999999999999984</v>
      </c>
      <c r="J19" s="145">
        <v>0.32</v>
      </c>
      <c r="K19" s="146">
        <f t="shared" si="2"/>
        <v>0.16</v>
      </c>
      <c r="L19" s="147">
        <f t="shared" si="3"/>
        <v>0</v>
      </c>
    </row>
    <row r="20" spans="2:12" ht="15.75" customHeight="1" x14ac:dyDescent="0.2">
      <c r="B20" s="170"/>
      <c r="C20" s="576"/>
      <c r="D20" s="136">
        <v>14</v>
      </c>
      <c r="E20" s="137">
        <v>15</v>
      </c>
      <c r="F20" s="143">
        <v>2.1</v>
      </c>
      <c r="G20" s="143">
        <v>0.33</v>
      </c>
      <c r="H20" s="143">
        <v>1.45</v>
      </c>
      <c r="I20" s="144">
        <f t="shared" si="1"/>
        <v>0.32000000000000006</v>
      </c>
      <c r="J20" s="145">
        <v>0.32</v>
      </c>
      <c r="K20" s="146">
        <f t="shared" si="2"/>
        <v>0.16</v>
      </c>
      <c r="L20" s="147">
        <f t="shared" si="3"/>
        <v>0</v>
      </c>
    </row>
    <row r="21" spans="2:12" ht="15.75" customHeight="1" x14ac:dyDescent="0.2">
      <c r="B21" s="148">
        <v>39839</v>
      </c>
      <c r="C21" s="576"/>
      <c r="D21" s="136">
        <f>E20</f>
        <v>15</v>
      </c>
      <c r="E21" s="137">
        <v>17</v>
      </c>
      <c r="F21" s="143">
        <v>2.2000000000000002</v>
      </c>
      <c r="G21" s="143">
        <v>0.33</v>
      </c>
      <c r="H21" s="143">
        <v>1.55</v>
      </c>
      <c r="I21" s="144">
        <f t="shared" si="1"/>
        <v>0.32000000000000006</v>
      </c>
      <c r="J21" s="145">
        <v>0.32</v>
      </c>
      <c r="K21" s="146">
        <f t="shared" si="2"/>
        <v>0.16</v>
      </c>
      <c r="L21" s="147">
        <f t="shared" si="3"/>
        <v>0</v>
      </c>
    </row>
    <row r="22" spans="2:12" ht="15.75" customHeight="1" x14ac:dyDescent="0.2">
      <c r="B22" s="542" t="s">
        <v>29</v>
      </c>
      <c r="C22" s="577"/>
      <c r="D22" s="150">
        <f>E21</f>
        <v>17</v>
      </c>
      <c r="E22" s="194">
        <v>25</v>
      </c>
      <c r="F22" s="152">
        <v>2.25</v>
      </c>
      <c r="G22" s="152">
        <v>0.33</v>
      </c>
      <c r="H22" s="152">
        <v>1.6</v>
      </c>
      <c r="I22" s="153">
        <f t="shared" si="1"/>
        <v>0.31999999999999984</v>
      </c>
      <c r="J22" s="154">
        <v>0.32</v>
      </c>
      <c r="K22" s="155">
        <f t="shared" si="2"/>
        <v>0.16</v>
      </c>
      <c r="L22" s="156">
        <f t="shared" si="3"/>
        <v>0</v>
      </c>
    </row>
    <row r="23" spans="2:12" ht="15.75" customHeight="1" x14ac:dyDescent="0.2">
      <c r="B23" s="542"/>
      <c r="C23" s="578" t="s">
        <v>119</v>
      </c>
      <c r="D23" s="157"/>
      <c r="E23" s="158">
        <v>11</v>
      </c>
      <c r="F23" s="138">
        <v>1.8</v>
      </c>
      <c r="G23" s="138">
        <v>0.33</v>
      </c>
      <c r="H23" s="138" t="s">
        <v>83</v>
      </c>
      <c r="I23" s="139">
        <f t="shared" ref="I23:I28" si="4">F23-G23</f>
        <v>1.47</v>
      </c>
      <c r="J23" s="140">
        <v>0.32</v>
      </c>
      <c r="K23" s="141">
        <f t="shared" si="2"/>
        <v>0.16</v>
      </c>
      <c r="L23" s="142">
        <f t="shared" ref="L23:L28" si="5">F23-G23-J23</f>
        <v>1.1499999999999999</v>
      </c>
    </row>
    <row r="24" spans="2:12" ht="15.75" customHeight="1" x14ac:dyDescent="0.2">
      <c r="B24" s="148">
        <v>39496</v>
      </c>
      <c r="C24" s="578"/>
      <c r="D24" s="136">
        <v>11</v>
      </c>
      <c r="E24" s="137">
        <v>12</v>
      </c>
      <c r="F24" s="143">
        <v>1.9</v>
      </c>
      <c r="G24" s="143">
        <v>0.33</v>
      </c>
      <c r="H24" s="143" t="s">
        <v>83</v>
      </c>
      <c r="I24" s="144">
        <f t="shared" si="4"/>
        <v>1.5699999999999998</v>
      </c>
      <c r="J24" s="145">
        <v>0.32</v>
      </c>
      <c r="K24" s="146">
        <f t="shared" si="2"/>
        <v>0.16</v>
      </c>
      <c r="L24" s="147">
        <f t="shared" si="5"/>
        <v>1.2499999999999998</v>
      </c>
    </row>
    <row r="25" spans="2:12" ht="15.75" customHeight="1" x14ac:dyDescent="0.2">
      <c r="B25" s="148"/>
      <c r="C25" s="578"/>
      <c r="D25" s="136">
        <v>12</v>
      </c>
      <c r="E25" s="137">
        <v>14</v>
      </c>
      <c r="F25" s="143">
        <v>2</v>
      </c>
      <c r="G25" s="143">
        <v>0.33</v>
      </c>
      <c r="H25" s="143" t="s">
        <v>83</v>
      </c>
      <c r="I25" s="144">
        <f t="shared" si="4"/>
        <v>1.67</v>
      </c>
      <c r="J25" s="145">
        <v>0.32</v>
      </c>
      <c r="K25" s="146">
        <f t="shared" si="2"/>
        <v>0.16</v>
      </c>
      <c r="L25" s="147">
        <f t="shared" si="5"/>
        <v>1.3499999999999999</v>
      </c>
    </row>
    <row r="26" spans="2:12" ht="15.75" customHeight="1" x14ac:dyDescent="0.2">
      <c r="B26" s="199"/>
      <c r="C26" s="578"/>
      <c r="D26" s="136">
        <v>14</v>
      </c>
      <c r="E26" s="137">
        <v>15</v>
      </c>
      <c r="F26" s="143">
        <v>2.1</v>
      </c>
      <c r="G26" s="143">
        <v>0.33</v>
      </c>
      <c r="H26" s="143" t="s">
        <v>83</v>
      </c>
      <c r="I26" s="144">
        <f t="shared" si="4"/>
        <v>1.77</v>
      </c>
      <c r="J26" s="145">
        <v>0.32</v>
      </c>
      <c r="K26" s="146">
        <f t="shared" si="2"/>
        <v>0.16</v>
      </c>
      <c r="L26" s="147">
        <f t="shared" si="5"/>
        <v>1.45</v>
      </c>
    </row>
    <row r="27" spans="2:12" ht="15.75" customHeight="1" x14ac:dyDescent="0.2">
      <c r="B27" s="199"/>
      <c r="C27" s="578"/>
      <c r="D27" s="136">
        <f>E26</f>
        <v>15</v>
      </c>
      <c r="E27" s="137">
        <v>17</v>
      </c>
      <c r="F27" s="143">
        <v>2.2000000000000002</v>
      </c>
      <c r="G27" s="143">
        <v>0.33</v>
      </c>
      <c r="H27" s="143" t="s">
        <v>83</v>
      </c>
      <c r="I27" s="144">
        <f t="shared" si="4"/>
        <v>1.87</v>
      </c>
      <c r="J27" s="145">
        <v>0.32</v>
      </c>
      <c r="K27" s="146">
        <f t="shared" ref="K27:K32" si="6">J27/2</f>
        <v>0.16</v>
      </c>
      <c r="L27" s="147">
        <f t="shared" si="5"/>
        <v>1.55</v>
      </c>
    </row>
    <row r="28" spans="2:12" ht="15.75" customHeight="1" thickBot="1" x14ac:dyDescent="0.25">
      <c r="B28" s="200"/>
      <c r="C28" s="579"/>
      <c r="D28" s="167">
        <f>E27</f>
        <v>17</v>
      </c>
      <c r="E28" s="196">
        <v>25</v>
      </c>
      <c r="F28" s="162">
        <v>2.25</v>
      </c>
      <c r="G28" s="162">
        <v>0.33</v>
      </c>
      <c r="H28" s="162" t="s">
        <v>83</v>
      </c>
      <c r="I28" s="163">
        <f t="shared" si="4"/>
        <v>1.92</v>
      </c>
      <c r="J28" s="164">
        <v>0.32</v>
      </c>
      <c r="K28" s="165">
        <f t="shared" si="6"/>
        <v>0.16</v>
      </c>
      <c r="L28" s="197">
        <f t="shared" si="5"/>
        <v>1.5999999999999999</v>
      </c>
    </row>
    <row r="29" spans="2:12" ht="15.75" customHeight="1" x14ac:dyDescent="0.2">
      <c r="B29" s="169"/>
      <c r="C29" s="575" t="s">
        <v>220</v>
      </c>
      <c r="D29" s="127"/>
      <c r="E29" s="128">
        <v>11</v>
      </c>
      <c r="F29" s="129">
        <v>1.9</v>
      </c>
      <c r="G29" s="129">
        <v>0.33</v>
      </c>
      <c r="H29" s="129">
        <v>1.25</v>
      </c>
      <c r="I29" s="130">
        <f>F29-G29-H29</f>
        <v>0.31999999999999984</v>
      </c>
      <c r="J29" s="131">
        <v>0.32</v>
      </c>
      <c r="K29" s="132">
        <f t="shared" si="6"/>
        <v>0.16</v>
      </c>
      <c r="L29" s="133">
        <f>F29-G29-H29-J29</f>
        <v>0</v>
      </c>
    </row>
    <row r="30" spans="2:12" ht="15.75" customHeight="1" x14ac:dyDescent="0.2">
      <c r="B30" s="169"/>
      <c r="C30" s="580"/>
      <c r="D30" s="136">
        <v>11</v>
      </c>
      <c r="E30" s="137">
        <v>13</v>
      </c>
      <c r="F30" s="143">
        <v>2</v>
      </c>
      <c r="G30" s="143">
        <v>0.33</v>
      </c>
      <c r="H30" s="138">
        <v>1.35</v>
      </c>
      <c r="I30" s="144">
        <f>F30-G30-H30</f>
        <v>0.31999999999999984</v>
      </c>
      <c r="J30" s="145">
        <v>0.32</v>
      </c>
      <c r="K30" s="146">
        <f t="shared" si="6"/>
        <v>0.16</v>
      </c>
      <c r="L30" s="147">
        <f>F30-G30-H30-J30</f>
        <v>0</v>
      </c>
    </row>
    <row r="31" spans="2:12" ht="15.75" customHeight="1" x14ac:dyDescent="0.2">
      <c r="B31" s="170"/>
      <c r="C31" s="576"/>
      <c r="D31" s="136">
        <v>13</v>
      </c>
      <c r="E31" s="137">
        <v>14</v>
      </c>
      <c r="F31" s="143">
        <v>2.1</v>
      </c>
      <c r="G31" s="143">
        <v>0.33</v>
      </c>
      <c r="H31" s="143">
        <v>1.45</v>
      </c>
      <c r="I31" s="144">
        <f>F31-G31-H31</f>
        <v>0.32000000000000006</v>
      </c>
      <c r="J31" s="145">
        <v>0.32</v>
      </c>
      <c r="K31" s="146">
        <f t="shared" si="6"/>
        <v>0.16</v>
      </c>
      <c r="L31" s="147">
        <f>F31-G31-H31-J31</f>
        <v>0</v>
      </c>
    </row>
    <row r="32" spans="2:12" ht="15.75" customHeight="1" x14ac:dyDescent="0.2">
      <c r="B32" s="148">
        <v>39863</v>
      </c>
      <c r="C32" s="576"/>
      <c r="D32" s="136">
        <f>E31</f>
        <v>14</v>
      </c>
      <c r="E32" s="137">
        <v>16</v>
      </c>
      <c r="F32" s="143">
        <v>2.2000000000000002</v>
      </c>
      <c r="G32" s="143">
        <v>0.33</v>
      </c>
      <c r="H32" s="143">
        <v>1.55</v>
      </c>
      <c r="I32" s="144">
        <f>F32-G32-H32</f>
        <v>0.32000000000000006</v>
      </c>
      <c r="J32" s="145">
        <v>0.32</v>
      </c>
      <c r="K32" s="146">
        <f t="shared" si="6"/>
        <v>0.16</v>
      </c>
      <c r="L32" s="147">
        <f>F32-G32-H32-J32</f>
        <v>0</v>
      </c>
    </row>
    <row r="33" spans="2:12" ht="15.75" customHeight="1" x14ac:dyDescent="0.2">
      <c r="B33" s="542" t="s">
        <v>29</v>
      </c>
      <c r="C33" s="577"/>
      <c r="D33" s="150">
        <f>E32</f>
        <v>16</v>
      </c>
      <c r="E33" s="194">
        <v>25</v>
      </c>
      <c r="F33" s="152">
        <v>2.25</v>
      </c>
      <c r="G33" s="152">
        <v>0.33</v>
      </c>
      <c r="H33" s="152">
        <v>1.6</v>
      </c>
      <c r="I33" s="153">
        <f>F33-G33-H33</f>
        <v>0.31999999999999984</v>
      </c>
      <c r="J33" s="154">
        <v>0.32</v>
      </c>
      <c r="K33" s="155">
        <f t="shared" ref="K33:K42" si="7">J33/2</f>
        <v>0.16</v>
      </c>
      <c r="L33" s="156">
        <f>F33-G33-H33-J33</f>
        <v>0</v>
      </c>
    </row>
    <row r="34" spans="2:12" ht="15.75" customHeight="1" x14ac:dyDescent="0.2">
      <c r="B34" s="542"/>
      <c r="C34" s="578" t="s">
        <v>119</v>
      </c>
      <c r="D34" s="157"/>
      <c r="E34" s="158">
        <v>11</v>
      </c>
      <c r="F34" s="138">
        <v>1.9</v>
      </c>
      <c r="G34" s="138">
        <v>0.33</v>
      </c>
      <c r="H34" s="138" t="s">
        <v>83</v>
      </c>
      <c r="I34" s="139">
        <f>F34-G34</f>
        <v>1.5699999999999998</v>
      </c>
      <c r="J34" s="140">
        <v>0.32</v>
      </c>
      <c r="K34" s="141">
        <f t="shared" si="7"/>
        <v>0.16</v>
      </c>
      <c r="L34" s="142">
        <f>F34-G34-J34</f>
        <v>1.2499999999999998</v>
      </c>
    </row>
    <row r="35" spans="2:12" ht="15.75" customHeight="1" x14ac:dyDescent="0.2">
      <c r="B35" s="148">
        <v>39889</v>
      </c>
      <c r="C35" s="578"/>
      <c r="D35" s="136">
        <v>11</v>
      </c>
      <c r="E35" s="137">
        <v>13</v>
      </c>
      <c r="F35" s="143">
        <v>2</v>
      </c>
      <c r="G35" s="143">
        <v>0.33</v>
      </c>
      <c r="H35" s="143" t="s">
        <v>83</v>
      </c>
      <c r="I35" s="144">
        <f>F35-G35</f>
        <v>1.67</v>
      </c>
      <c r="J35" s="145">
        <v>0.32</v>
      </c>
      <c r="K35" s="146">
        <f t="shared" si="7"/>
        <v>0.16</v>
      </c>
      <c r="L35" s="147">
        <f>F35-G35-J35</f>
        <v>1.3499999999999999</v>
      </c>
    </row>
    <row r="36" spans="2:12" ht="15.75" customHeight="1" x14ac:dyDescent="0.2">
      <c r="B36" s="199"/>
      <c r="C36" s="578"/>
      <c r="D36" s="136">
        <v>13</v>
      </c>
      <c r="E36" s="137">
        <v>14</v>
      </c>
      <c r="F36" s="143">
        <v>2.1</v>
      </c>
      <c r="G36" s="143">
        <v>0.33</v>
      </c>
      <c r="H36" s="143" t="s">
        <v>83</v>
      </c>
      <c r="I36" s="144">
        <f>F36-G36</f>
        <v>1.77</v>
      </c>
      <c r="J36" s="145">
        <v>0.32</v>
      </c>
      <c r="K36" s="146">
        <f t="shared" si="7"/>
        <v>0.16</v>
      </c>
      <c r="L36" s="147">
        <f>F36-G36-J36</f>
        <v>1.45</v>
      </c>
    </row>
    <row r="37" spans="2:12" ht="15.75" customHeight="1" x14ac:dyDescent="0.2">
      <c r="B37" s="199"/>
      <c r="C37" s="578"/>
      <c r="D37" s="136">
        <f>E36</f>
        <v>14</v>
      </c>
      <c r="E37" s="137">
        <v>16</v>
      </c>
      <c r="F37" s="143">
        <v>2.2000000000000002</v>
      </c>
      <c r="G37" s="143">
        <v>0.33</v>
      </c>
      <c r="H37" s="143" t="s">
        <v>83</v>
      </c>
      <c r="I37" s="144">
        <f>F37-G37</f>
        <v>1.87</v>
      </c>
      <c r="J37" s="145">
        <v>0.32</v>
      </c>
      <c r="K37" s="146">
        <f t="shared" si="7"/>
        <v>0.16</v>
      </c>
      <c r="L37" s="147">
        <f>F37-G37-J37</f>
        <v>1.55</v>
      </c>
    </row>
    <row r="38" spans="2:12" ht="15.75" customHeight="1" thickBot="1" x14ac:dyDescent="0.25">
      <c r="B38" s="200"/>
      <c r="C38" s="579"/>
      <c r="D38" s="167">
        <f>E37</f>
        <v>16</v>
      </c>
      <c r="E38" s="196">
        <v>25</v>
      </c>
      <c r="F38" s="162">
        <v>2.25</v>
      </c>
      <c r="G38" s="162">
        <v>0.33</v>
      </c>
      <c r="H38" s="162" t="s">
        <v>83</v>
      </c>
      <c r="I38" s="163">
        <f>F38-G38</f>
        <v>1.92</v>
      </c>
      <c r="J38" s="164">
        <v>0.32</v>
      </c>
      <c r="K38" s="165">
        <f t="shared" si="7"/>
        <v>0.16</v>
      </c>
      <c r="L38" s="197">
        <f>F38-G38-J38</f>
        <v>1.5999999999999999</v>
      </c>
    </row>
    <row r="39" spans="2:12" ht="18" customHeight="1" x14ac:dyDescent="0.2">
      <c r="B39" s="169"/>
      <c r="C39" s="575" t="s">
        <v>220</v>
      </c>
      <c r="D39" s="127"/>
      <c r="E39" s="128">
        <v>11</v>
      </c>
      <c r="F39" s="129">
        <v>1.8</v>
      </c>
      <c r="G39" s="129">
        <v>0.33</v>
      </c>
      <c r="H39" s="129">
        <v>1.1499999999999999</v>
      </c>
      <c r="I39" s="130">
        <f t="shared" ref="I39:I44" si="8">F39-G39-H39</f>
        <v>0.32000000000000006</v>
      </c>
      <c r="J39" s="131">
        <v>0.32</v>
      </c>
      <c r="K39" s="132">
        <f t="shared" si="7"/>
        <v>0.16</v>
      </c>
      <c r="L39" s="133">
        <f t="shared" ref="L39:L44" si="9">F39-G39-H39-J39</f>
        <v>0</v>
      </c>
    </row>
    <row r="40" spans="2:12" ht="18" customHeight="1" x14ac:dyDescent="0.2">
      <c r="B40" s="169"/>
      <c r="C40" s="580"/>
      <c r="D40" s="136">
        <v>11</v>
      </c>
      <c r="E40" s="137">
        <v>12</v>
      </c>
      <c r="F40" s="143">
        <v>1.9</v>
      </c>
      <c r="G40" s="143">
        <v>0.33</v>
      </c>
      <c r="H40" s="138">
        <v>1.25</v>
      </c>
      <c r="I40" s="144">
        <f t="shared" si="8"/>
        <v>0.31999999999999984</v>
      </c>
      <c r="J40" s="145">
        <v>0.32</v>
      </c>
      <c r="K40" s="146">
        <f t="shared" si="7"/>
        <v>0.16</v>
      </c>
      <c r="L40" s="147">
        <f t="shared" si="9"/>
        <v>0</v>
      </c>
    </row>
    <row r="41" spans="2:12" ht="18" customHeight="1" x14ac:dyDescent="0.2">
      <c r="B41" s="170"/>
      <c r="C41" s="576"/>
      <c r="D41" s="136">
        <v>12</v>
      </c>
      <c r="E41" s="137">
        <v>13</v>
      </c>
      <c r="F41" s="143">
        <v>2</v>
      </c>
      <c r="G41" s="143">
        <v>0.33</v>
      </c>
      <c r="H41" s="143">
        <v>1.35</v>
      </c>
      <c r="I41" s="144">
        <f t="shared" si="8"/>
        <v>0.31999999999999984</v>
      </c>
      <c r="J41" s="145">
        <v>0.32</v>
      </c>
      <c r="K41" s="146">
        <f t="shared" si="7"/>
        <v>0.16</v>
      </c>
      <c r="L41" s="147">
        <f t="shared" si="9"/>
        <v>0</v>
      </c>
    </row>
    <row r="42" spans="2:12" ht="18" customHeight="1" x14ac:dyDescent="0.2">
      <c r="B42" s="170"/>
      <c r="C42" s="576"/>
      <c r="D42" s="136">
        <v>13</v>
      </c>
      <c r="E42" s="137">
        <v>15</v>
      </c>
      <c r="F42" s="143">
        <v>2.1</v>
      </c>
      <c r="G42" s="143">
        <v>0.33</v>
      </c>
      <c r="H42" s="143">
        <v>1.45</v>
      </c>
      <c r="I42" s="144">
        <f t="shared" si="8"/>
        <v>0.32000000000000006</v>
      </c>
      <c r="J42" s="145">
        <v>0.32</v>
      </c>
      <c r="K42" s="146">
        <f t="shared" si="7"/>
        <v>0.16</v>
      </c>
      <c r="L42" s="147">
        <f t="shared" si="9"/>
        <v>0</v>
      </c>
    </row>
    <row r="43" spans="2:12" ht="18" customHeight="1" x14ac:dyDescent="0.2">
      <c r="B43" s="148">
        <v>39890</v>
      </c>
      <c r="C43" s="576"/>
      <c r="D43" s="136">
        <v>15</v>
      </c>
      <c r="E43" s="137">
        <v>17</v>
      </c>
      <c r="F43" s="143">
        <v>2.2000000000000002</v>
      </c>
      <c r="G43" s="143">
        <v>0.33</v>
      </c>
      <c r="H43" s="143">
        <v>1.55</v>
      </c>
      <c r="I43" s="144">
        <f t="shared" si="8"/>
        <v>0.32000000000000006</v>
      </c>
      <c r="J43" s="145">
        <v>0.32</v>
      </c>
      <c r="K43" s="146">
        <f t="shared" ref="K43:K50" si="10">J43/2</f>
        <v>0.16</v>
      </c>
      <c r="L43" s="147">
        <f t="shared" si="9"/>
        <v>0</v>
      </c>
    </row>
    <row r="44" spans="2:12" ht="18" customHeight="1" x14ac:dyDescent="0.2">
      <c r="B44" s="542" t="s">
        <v>29</v>
      </c>
      <c r="C44" s="577"/>
      <c r="D44" s="150">
        <f>E43</f>
        <v>17</v>
      </c>
      <c r="E44" s="194">
        <v>25</v>
      </c>
      <c r="F44" s="152">
        <v>2.25</v>
      </c>
      <c r="G44" s="152">
        <v>0.33</v>
      </c>
      <c r="H44" s="152">
        <v>1.6</v>
      </c>
      <c r="I44" s="153">
        <f t="shared" si="8"/>
        <v>0.31999999999999984</v>
      </c>
      <c r="J44" s="154">
        <v>0.32</v>
      </c>
      <c r="K44" s="155">
        <f t="shared" si="10"/>
        <v>0.16</v>
      </c>
      <c r="L44" s="156">
        <f t="shared" si="9"/>
        <v>0</v>
      </c>
    </row>
    <row r="45" spans="2:12" ht="18" customHeight="1" x14ac:dyDescent="0.2">
      <c r="B45" s="542"/>
      <c r="C45" s="578" t="s">
        <v>119</v>
      </c>
      <c r="D45" s="157"/>
      <c r="E45" s="158">
        <v>11</v>
      </c>
      <c r="F45" s="138">
        <v>1.8</v>
      </c>
      <c r="G45" s="138">
        <v>0.33</v>
      </c>
      <c r="H45" s="138" t="s">
        <v>83</v>
      </c>
      <c r="I45" s="139">
        <f t="shared" ref="I45:I50" si="11">F45-G45</f>
        <v>1.47</v>
      </c>
      <c r="J45" s="140">
        <v>0.32</v>
      </c>
      <c r="K45" s="141">
        <f t="shared" si="10"/>
        <v>0.16</v>
      </c>
      <c r="L45" s="142">
        <f t="shared" ref="L45:L50" si="12">F45-G45-J45</f>
        <v>1.1499999999999999</v>
      </c>
    </row>
    <row r="46" spans="2:12" ht="18" customHeight="1" x14ac:dyDescent="0.2">
      <c r="B46" s="148">
        <v>39922</v>
      </c>
      <c r="C46" s="578"/>
      <c r="D46" s="136">
        <v>11</v>
      </c>
      <c r="E46" s="137">
        <v>12</v>
      </c>
      <c r="F46" s="143">
        <v>1.9</v>
      </c>
      <c r="G46" s="143">
        <v>0.33</v>
      </c>
      <c r="H46" s="143" t="s">
        <v>83</v>
      </c>
      <c r="I46" s="144">
        <f t="shared" si="11"/>
        <v>1.5699999999999998</v>
      </c>
      <c r="J46" s="145">
        <v>0.32</v>
      </c>
      <c r="K46" s="146">
        <f t="shared" si="10"/>
        <v>0.16</v>
      </c>
      <c r="L46" s="147">
        <f t="shared" si="12"/>
        <v>1.2499999999999998</v>
      </c>
    </row>
    <row r="47" spans="2:12" ht="18" customHeight="1" x14ac:dyDescent="0.2">
      <c r="B47" s="213"/>
      <c r="C47" s="578"/>
      <c r="D47" s="136">
        <v>12</v>
      </c>
      <c r="E47" s="137">
        <v>13</v>
      </c>
      <c r="F47" s="143">
        <v>2</v>
      </c>
      <c r="G47" s="143">
        <v>0.33</v>
      </c>
      <c r="H47" s="143" t="s">
        <v>83</v>
      </c>
      <c r="I47" s="144">
        <f t="shared" si="11"/>
        <v>1.67</v>
      </c>
      <c r="J47" s="145">
        <v>0.32</v>
      </c>
      <c r="K47" s="146">
        <f t="shared" si="10"/>
        <v>0.16</v>
      </c>
      <c r="L47" s="147">
        <f t="shared" si="12"/>
        <v>1.3499999999999999</v>
      </c>
    </row>
    <row r="48" spans="2:12" ht="18" customHeight="1" x14ac:dyDescent="0.2">
      <c r="B48" s="199"/>
      <c r="C48" s="578"/>
      <c r="D48" s="136">
        <v>13</v>
      </c>
      <c r="E48" s="137">
        <v>15</v>
      </c>
      <c r="F48" s="143">
        <v>2.1</v>
      </c>
      <c r="G48" s="143">
        <v>0.33</v>
      </c>
      <c r="H48" s="143" t="s">
        <v>83</v>
      </c>
      <c r="I48" s="144">
        <f t="shared" si="11"/>
        <v>1.77</v>
      </c>
      <c r="J48" s="145">
        <v>0.32</v>
      </c>
      <c r="K48" s="146">
        <f t="shared" si="10"/>
        <v>0.16</v>
      </c>
      <c r="L48" s="147">
        <f t="shared" si="12"/>
        <v>1.45</v>
      </c>
    </row>
    <row r="49" spans="2:12" ht="18" customHeight="1" x14ac:dyDescent="0.2">
      <c r="B49" s="199"/>
      <c r="C49" s="578"/>
      <c r="D49" s="136">
        <f>E48</f>
        <v>15</v>
      </c>
      <c r="E49" s="137">
        <v>17</v>
      </c>
      <c r="F49" s="143">
        <v>2.2000000000000002</v>
      </c>
      <c r="G49" s="143">
        <v>0.33</v>
      </c>
      <c r="H49" s="143" t="s">
        <v>83</v>
      </c>
      <c r="I49" s="144">
        <f t="shared" si="11"/>
        <v>1.87</v>
      </c>
      <c r="J49" s="145">
        <v>0.32</v>
      </c>
      <c r="K49" s="146">
        <f t="shared" si="10"/>
        <v>0.16</v>
      </c>
      <c r="L49" s="147">
        <f t="shared" si="12"/>
        <v>1.55</v>
      </c>
    </row>
    <row r="50" spans="2:12" ht="18" customHeight="1" thickBot="1" x14ac:dyDescent="0.25">
      <c r="B50" s="200"/>
      <c r="C50" s="579"/>
      <c r="D50" s="167">
        <f>E49</f>
        <v>17</v>
      </c>
      <c r="E50" s="196">
        <v>25</v>
      </c>
      <c r="F50" s="162">
        <v>2.25</v>
      </c>
      <c r="G50" s="162">
        <v>0.33</v>
      </c>
      <c r="H50" s="162" t="s">
        <v>83</v>
      </c>
      <c r="I50" s="163">
        <f t="shared" si="11"/>
        <v>1.92</v>
      </c>
      <c r="J50" s="164">
        <v>0.32</v>
      </c>
      <c r="K50" s="165">
        <f t="shared" si="10"/>
        <v>0.16</v>
      </c>
      <c r="L50" s="197">
        <f t="shared" si="12"/>
        <v>1.5999999999999999</v>
      </c>
    </row>
    <row r="51" spans="2:12" ht="15.75" customHeight="1" x14ac:dyDescent="0.2">
      <c r="B51" s="174"/>
      <c r="C51" s="106"/>
      <c r="D51" s="174"/>
      <c r="E51" s="174"/>
      <c r="F51" s="175"/>
      <c r="G51" s="176"/>
      <c r="H51" s="176"/>
      <c r="I51" s="175"/>
      <c r="J51" s="176"/>
      <c r="K51" s="177"/>
      <c r="L51" s="176"/>
    </row>
    <row r="52" spans="2:12" ht="15.75" customHeight="1" x14ac:dyDescent="0.2">
      <c r="B52" s="178" t="s">
        <v>245</v>
      </c>
      <c r="C52" s="178"/>
      <c r="D52" s="178"/>
      <c r="E52" s="179"/>
      <c r="F52" s="180"/>
      <c r="G52" s="181"/>
      <c r="H52" s="181"/>
      <c r="I52" s="180"/>
      <c r="J52" s="181"/>
      <c r="K52" s="182"/>
      <c r="L52" s="181"/>
    </row>
    <row r="53" spans="2:12" ht="15.75" customHeight="1" x14ac:dyDescent="0.2">
      <c r="B53" s="184"/>
      <c r="C53" s="185"/>
      <c r="D53" s="185"/>
      <c r="E53" s="185"/>
      <c r="F53" s="185"/>
      <c r="G53" s="185"/>
      <c r="H53" s="185"/>
      <c r="I53" s="185"/>
      <c r="J53" s="185"/>
      <c r="K53" s="185"/>
      <c r="L53" s="185"/>
    </row>
    <row r="54" spans="2:12" ht="15.75" customHeight="1" x14ac:dyDescent="0.2">
      <c r="B54" s="186" t="s">
        <v>229</v>
      </c>
      <c r="C54" s="186"/>
      <c r="D54" s="186"/>
      <c r="E54" s="186"/>
      <c r="F54" s="186"/>
      <c r="G54" s="186"/>
      <c r="H54" s="186"/>
      <c r="I54" s="186"/>
      <c r="J54" s="186"/>
      <c r="K54" s="186"/>
      <c r="L54" s="186"/>
    </row>
    <row r="55" spans="2:12" ht="15.75" customHeight="1" x14ac:dyDescent="0.2">
      <c r="B55" s="186"/>
      <c r="C55" s="186"/>
      <c r="D55" s="186"/>
      <c r="E55" s="186"/>
      <c r="F55" s="186"/>
      <c r="G55" s="186"/>
      <c r="H55" s="186"/>
      <c r="I55" s="186"/>
      <c r="J55" s="186"/>
      <c r="K55" s="186"/>
      <c r="L55" s="186"/>
    </row>
    <row r="56" spans="2:12" ht="15.75" customHeight="1" x14ac:dyDescent="0.2">
      <c r="B56" s="188" t="s">
        <v>89</v>
      </c>
      <c r="C56" s="187"/>
      <c r="D56" s="187"/>
      <c r="E56" s="187"/>
      <c r="F56" s="187"/>
      <c r="G56" s="187"/>
      <c r="H56" s="187"/>
      <c r="I56" s="187"/>
      <c r="J56" s="187"/>
      <c r="K56" s="187"/>
      <c r="L56" s="187"/>
    </row>
  </sheetData>
  <mergeCells count="19">
    <mergeCell ref="B1:L1"/>
    <mergeCell ref="B2:L2"/>
    <mergeCell ref="B3:C6"/>
    <mergeCell ref="D3:E6"/>
    <mergeCell ref="F3:F4"/>
    <mergeCell ref="G3:G4"/>
    <mergeCell ref="J3:K4"/>
    <mergeCell ref="C7:C11"/>
    <mergeCell ref="B11:B12"/>
    <mergeCell ref="C12:C16"/>
    <mergeCell ref="C17:C22"/>
    <mergeCell ref="B22:B23"/>
    <mergeCell ref="C23:C28"/>
    <mergeCell ref="C29:C33"/>
    <mergeCell ref="B33:B34"/>
    <mergeCell ref="C34:C38"/>
    <mergeCell ref="C39:C44"/>
    <mergeCell ref="B44:B45"/>
    <mergeCell ref="C45:C50"/>
  </mergeCells>
  <phoneticPr fontId="36"/>
  <printOptions horizontalCentered="1"/>
  <pageMargins left="0.78740157480314965" right="0" top="0.39370078740157483" bottom="0.39370078740157483"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M65"/>
  <sheetViews>
    <sheetView view="pageBreakPreview" zoomScaleNormal="100" zoomScaleSheetLayoutView="100" workbookViewId="0">
      <pane ySplit="6" topLeftCell="A7" activePane="bottomLeft" state="frozen"/>
      <selection pane="bottomLeft" activeCell="B1" sqref="B1:L1"/>
    </sheetView>
  </sheetViews>
  <sheetFormatPr defaultColWidth="9.09765625" defaultRowHeight="12" x14ac:dyDescent="0.2"/>
  <cols>
    <col min="1" max="1" width="2.8984375" style="98" customWidth="1"/>
    <col min="2" max="2" width="9.3984375" style="99" customWidth="1"/>
    <col min="3" max="3" width="3.09765625" style="100" customWidth="1"/>
    <col min="4" max="4" width="9.69921875" style="99" customWidth="1"/>
    <col min="5" max="5" width="8.09765625" style="99" customWidth="1"/>
    <col min="6" max="6" width="9.69921875" style="101" customWidth="1"/>
    <col min="7" max="8" width="9.69921875" style="102" customWidth="1"/>
    <col min="9" max="9" width="9.69921875" style="101" customWidth="1"/>
    <col min="10" max="10" width="9.69921875" style="102" customWidth="1"/>
    <col min="11" max="11" width="9.69921875" style="103" customWidth="1"/>
    <col min="12" max="12" width="9.69921875" style="102" customWidth="1"/>
    <col min="13" max="13" width="2.69921875" style="100" customWidth="1"/>
    <col min="14" max="14" width="2.69921875" style="100" bestFit="1" customWidth="1"/>
    <col min="15" max="15" width="5.69921875" style="100" customWidth="1"/>
    <col min="16" max="16" width="9.09765625" style="100" bestFit="1"/>
    <col min="17" max="16384" width="9.09765625" style="100"/>
  </cols>
  <sheetData>
    <row r="1" spans="1:13" ht="21.75" customHeight="1" x14ac:dyDescent="0.2">
      <c r="A1" s="104"/>
      <c r="B1" s="549" t="s">
        <v>249</v>
      </c>
      <c r="C1" s="549"/>
      <c r="D1" s="549"/>
      <c r="E1" s="549"/>
      <c r="F1" s="549"/>
      <c r="G1" s="549"/>
      <c r="H1" s="549"/>
      <c r="I1" s="549"/>
      <c r="J1" s="549"/>
      <c r="K1" s="549"/>
      <c r="L1" s="549"/>
      <c r="M1" s="106"/>
    </row>
    <row r="2" spans="1:13" ht="12.5" thickBot="1" x14ac:dyDescent="0.25">
      <c r="A2" s="104"/>
      <c r="B2" s="550" t="s">
        <v>130</v>
      </c>
      <c r="C2" s="550"/>
      <c r="D2" s="550"/>
      <c r="E2" s="550"/>
      <c r="F2" s="550"/>
      <c r="G2" s="550"/>
      <c r="H2" s="550"/>
      <c r="I2" s="550"/>
      <c r="J2" s="550"/>
      <c r="K2" s="550"/>
      <c r="L2" s="550"/>
      <c r="M2" s="106"/>
    </row>
    <row r="3" spans="1:13" ht="12" customHeight="1" x14ac:dyDescent="0.15">
      <c r="A3" s="107"/>
      <c r="B3" s="551" t="s">
        <v>213</v>
      </c>
      <c r="C3" s="552"/>
      <c r="D3" s="557" t="s">
        <v>195</v>
      </c>
      <c r="E3" s="558"/>
      <c r="F3" s="563" t="s">
        <v>214</v>
      </c>
      <c r="G3" s="565" t="s">
        <v>271</v>
      </c>
      <c r="H3" s="108" t="s">
        <v>192</v>
      </c>
      <c r="I3" s="109" t="s">
        <v>182</v>
      </c>
      <c r="J3" s="567" t="s">
        <v>31</v>
      </c>
      <c r="K3" s="568"/>
      <c r="L3" s="110" t="s">
        <v>114</v>
      </c>
      <c r="M3" s="106"/>
    </row>
    <row r="4" spans="1:13" ht="12" customHeight="1" x14ac:dyDescent="0.2">
      <c r="A4" s="107"/>
      <c r="B4" s="553"/>
      <c r="C4" s="554"/>
      <c r="D4" s="559"/>
      <c r="E4" s="560"/>
      <c r="F4" s="564"/>
      <c r="G4" s="566"/>
      <c r="H4" s="113" t="s">
        <v>122</v>
      </c>
      <c r="I4" s="114" t="s">
        <v>24</v>
      </c>
      <c r="J4" s="569"/>
      <c r="K4" s="570"/>
      <c r="L4" s="117" t="s">
        <v>46</v>
      </c>
      <c r="M4" s="106"/>
    </row>
    <row r="5" spans="1:13" ht="12" customHeight="1" x14ac:dyDescent="0.2">
      <c r="A5" s="107"/>
      <c r="B5" s="553"/>
      <c r="C5" s="554"/>
      <c r="D5" s="559"/>
      <c r="E5" s="560"/>
      <c r="F5" s="111"/>
      <c r="G5" s="112"/>
      <c r="H5" s="113" t="s">
        <v>132</v>
      </c>
      <c r="I5" s="114"/>
      <c r="J5" s="115"/>
      <c r="K5" s="116"/>
      <c r="L5" s="117"/>
      <c r="M5" s="106"/>
    </row>
    <row r="6" spans="1:13" ht="15" customHeight="1" thickBot="1" x14ac:dyDescent="0.25">
      <c r="A6" s="107"/>
      <c r="B6" s="555"/>
      <c r="C6" s="556"/>
      <c r="D6" s="561"/>
      <c r="E6" s="562"/>
      <c r="F6" s="118" t="s">
        <v>91</v>
      </c>
      <c r="G6" s="119" t="s">
        <v>179</v>
      </c>
      <c r="H6" s="120" t="s">
        <v>26</v>
      </c>
      <c r="I6" s="121" t="s">
        <v>42</v>
      </c>
      <c r="J6" s="122" t="s">
        <v>10</v>
      </c>
      <c r="K6" s="123" t="s">
        <v>169</v>
      </c>
      <c r="L6" s="124" t="s">
        <v>244</v>
      </c>
      <c r="M6" s="106"/>
    </row>
    <row r="7" spans="1:13" ht="15.75" customHeight="1" x14ac:dyDescent="0.2">
      <c r="B7" s="169"/>
      <c r="C7" s="575" t="s">
        <v>220</v>
      </c>
      <c r="D7" s="127"/>
      <c r="E7" s="128">
        <v>8</v>
      </c>
      <c r="F7" s="129">
        <v>1.7</v>
      </c>
      <c r="G7" s="129">
        <v>0.3</v>
      </c>
      <c r="H7" s="129">
        <v>1.1000000000000001</v>
      </c>
      <c r="I7" s="214">
        <f t="shared" ref="I7:I14" si="0">F7-G7-H7</f>
        <v>0.29999999999999982</v>
      </c>
      <c r="J7" s="131">
        <v>0.3</v>
      </c>
      <c r="K7" s="132">
        <f t="shared" ref="K7:K16" si="1">J7/2</f>
        <v>0.15</v>
      </c>
      <c r="L7" s="133">
        <f t="shared" ref="L7:L14" si="2">F7-G7-H7-J7</f>
        <v>0</v>
      </c>
    </row>
    <row r="8" spans="1:13" ht="15.75" customHeight="1" x14ac:dyDescent="0.2">
      <c r="B8" s="169"/>
      <c r="C8" s="580"/>
      <c r="D8" s="157">
        <v>8</v>
      </c>
      <c r="E8" s="158">
        <v>9</v>
      </c>
      <c r="F8" s="138">
        <v>1.75</v>
      </c>
      <c r="G8" s="138">
        <v>0.3</v>
      </c>
      <c r="H8" s="138">
        <v>1.1499999999999999</v>
      </c>
      <c r="I8" s="215">
        <f t="shared" si="0"/>
        <v>0.30000000000000004</v>
      </c>
      <c r="J8" s="145">
        <v>0.3</v>
      </c>
      <c r="K8" s="146">
        <f t="shared" si="1"/>
        <v>0.15</v>
      </c>
      <c r="L8" s="147">
        <f t="shared" si="2"/>
        <v>0</v>
      </c>
    </row>
    <row r="9" spans="1:13" ht="15.75" customHeight="1" x14ac:dyDescent="0.2">
      <c r="B9" s="169"/>
      <c r="C9" s="580"/>
      <c r="D9" s="157">
        <v>9</v>
      </c>
      <c r="E9" s="158">
        <v>10</v>
      </c>
      <c r="F9" s="138">
        <v>1.85</v>
      </c>
      <c r="G9" s="138">
        <v>0.3</v>
      </c>
      <c r="H9" s="143">
        <v>1.25</v>
      </c>
      <c r="I9" s="215">
        <f t="shared" si="0"/>
        <v>0.30000000000000004</v>
      </c>
      <c r="J9" s="145">
        <v>0.3</v>
      </c>
      <c r="K9" s="146">
        <f t="shared" si="1"/>
        <v>0.15</v>
      </c>
      <c r="L9" s="147">
        <f t="shared" si="2"/>
        <v>0</v>
      </c>
    </row>
    <row r="10" spans="1:13" ht="15.75" customHeight="1" x14ac:dyDescent="0.2">
      <c r="B10" s="169"/>
      <c r="C10" s="580"/>
      <c r="D10" s="157">
        <v>10</v>
      </c>
      <c r="E10" s="158">
        <v>12</v>
      </c>
      <c r="F10" s="138">
        <v>1.95</v>
      </c>
      <c r="G10" s="138">
        <v>0.3</v>
      </c>
      <c r="H10" s="138">
        <v>1.35</v>
      </c>
      <c r="I10" s="139">
        <f t="shared" si="0"/>
        <v>0.29999999999999982</v>
      </c>
      <c r="J10" s="145">
        <v>0.3</v>
      </c>
      <c r="K10" s="146">
        <f t="shared" si="1"/>
        <v>0.15</v>
      </c>
      <c r="L10" s="142">
        <f t="shared" si="2"/>
        <v>0</v>
      </c>
    </row>
    <row r="11" spans="1:13" ht="15.75" customHeight="1" x14ac:dyDescent="0.2">
      <c r="B11" s="169"/>
      <c r="C11" s="580"/>
      <c r="D11" s="136">
        <v>12</v>
      </c>
      <c r="E11" s="137">
        <v>13</v>
      </c>
      <c r="F11" s="143">
        <v>2.0499999999999998</v>
      </c>
      <c r="G11" s="143">
        <v>0.3</v>
      </c>
      <c r="H11" s="138">
        <v>1.45</v>
      </c>
      <c r="I11" s="144">
        <f t="shared" si="0"/>
        <v>0.29999999999999982</v>
      </c>
      <c r="J11" s="145">
        <v>0.3</v>
      </c>
      <c r="K11" s="146">
        <f t="shared" si="1"/>
        <v>0.15</v>
      </c>
      <c r="L11" s="147">
        <f t="shared" si="2"/>
        <v>0</v>
      </c>
    </row>
    <row r="12" spans="1:13" ht="15.75" customHeight="1" x14ac:dyDescent="0.2">
      <c r="B12" s="170"/>
      <c r="C12" s="576"/>
      <c r="D12" s="136">
        <v>13</v>
      </c>
      <c r="E12" s="137">
        <v>15</v>
      </c>
      <c r="F12" s="143">
        <v>2.15</v>
      </c>
      <c r="G12" s="143">
        <v>0.3</v>
      </c>
      <c r="H12" s="143">
        <v>1.55</v>
      </c>
      <c r="I12" s="144">
        <f t="shared" si="0"/>
        <v>0.29999999999999982</v>
      </c>
      <c r="J12" s="145">
        <v>0.3</v>
      </c>
      <c r="K12" s="146">
        <f t="shared" si="1"/>
        <v>0.15</v>
      </c>
      <c r="L12" s="147">
        <f t="shared" si="2"/>
        <v>0</v>
      </c>
    </row>
    <row r="13" spans="1:13" ht="15.75" customHeight="1" x14ac:dyDescent="0.2">
      <c r="B13" s="148">
        <v>39923</v>
      </c>
      <c r="C13" s="576"/>
      <c r="D13" s="136">
        <f>E12</f>
        <v>15</v>
      </c>
      <c r="E13" s="137">
        <v>17</v>
      </c>
      <c r="F13" s="143">
        <v>2.25</v>
      </c>
      <c r="G13" s="143">
        <v>0.3</v>
      </c>
      <c r="H13" s="143">
        <v>1.65</v>
      </c>
      <c r="I13" s="144">
        <f t="shared" si="0"/>
        <v>0.30000000000000004</v>
      </c>
      <c r="J13" s="145">
        <v>0.3</v>
      </c>
      <c r="K13" s="146">
        <f t="shared" si="1"/>
        <v>0.15</v>
      </c>
      <c r="L13" s="147">
        <f t="shared" si="2"/>
        <v>0</v>
      </c>
    </row>
    <row r="14" spans="1:13" ht="15.75" customHeight="1" x14ac:dyDescent="0.2">
      <c r="B14" s="542" t="s">
        <v>29</v>
      </c>
      <c r="C14" s="577"/>
      <c r="D14" s="150">
        <f>E13</f>
        <v>17</v>
      </c>
      <c r="E14" s="194">
        <v>25</v>
      </c>
      <c r="F14" s="152">
        <v>2.2999999999999998</v>
      </c>
      <c r="G14" s="152">
        <v>0.3</v>
      </c>
      <c r="H14" s="152">
        <v>1.7</v>
      </c>
      <c r="I14" s="153">
        <f t="shared" si="0"/>
        <v>0.29999999999999982</v>
      </c>
      <c r="J14" s="154">
        <v>0.3</v>
      </c>
      <c r="K14" s="155">
        <f t="shared" si="1"/>
        <v>0.15</v>
      </c>
      <c r="L14" s="156">
        <f t="shared" si="2"/>
        <v>0</v>
      </c>
    </row>
    <row r="15" spans="1:13" ht="15.75" customHeight="1" x14ac:dyDescent="0.2">
      <c r="B15" s="542"/>
      <c r="C15" s="578" t="s">
        <v>119</v>
      </c>
      <c r="D15" s="157"/>
      <c r="E15" s="158">
        <v>8</v>
      </c>
      <c r="F15" s="138">
        <v>1.7</v>
      </c>
      <c r="G15" s="138">
        <v>0.3</v>
      </c>
      <c r="H15" s="138" t="s">
        <v>83</v>
      </c>
      <c r="I15" s="139">
        <f t="shared" ref="I15:I22" si="3">F15-G15</f>
        <v>1.4</v>
      </c>
      <c r="J15" s="140">
        <v>0.3</v>
      </c>
      <c r="K15" s="141">
        <f t="shared" si="1"/>
        <v>0.15</v>
      </c>
      <c r="L15" s="142">
        <f t="shared" ref="L15:L22" si="4">F15-G15-J15</f>
        <v>1.0999999999999999</v>
      </c>
    </row>
    <row r="16" spans="1:13" ht="15.75" customHeight="1" x14ac:dyDescent="0.2">
      <c r="B16" s="148">
        <v>39959</v>
      </c>
      <c r="C16" s="578"/>
      <c r="D16" s="157">
        <v>8</v>
      </c>
      <c r="E16" s="158">
        <v>9</v>
      </c>
      <c r="F16" s="138">
        <v>1.75</v>
      </c>
      <c r="G16" s="138">
        <v>0.3</v>
      </c>
      <c r="H16" s="143" t="s">
        <v>83</v>
      </c>
      <c r="I16" s="139">
        <f t="shared" si="3"/>
        <v>1.45</v>
      </c>
      <c r="J16" s="145">
        <v>0.3</v>
      </c>
      <c r="K16" s="146">
        <f t="shared" si="1"/>
        <v>0.15</v>
      </c>
      <c r="L16" s="142">
        <f t="shared" si="4"/>
        <v>1.1499999999999999</v>
      </c>
    </row>
    <row r="17" spans="2:12" ht="15.75" customHeight="1" x14ac:dyDescent="0.2">
      <c r="B17" s="149"/>
      <c r="C17" s="578"/>
      <c r="D17" s="157">
        <v>9</v>
      </c>
      <c r="E17" s="158">
        <v>10</v>
      </c>
      <c r="F17" s="138">
        <v>1.85</v>
      </c>
      <c r="G17" s="138">
        <v>0.3</v>
      </c>
      <c r="H17" s="143" t="s">
        <v>83</v>
      </c>
      <c r="I17" s="139">
        <f t="shared" si="3"/>
        <v>1.55</v>
      </c>
      <c r="J17" s="145">
        <v>0.3</v>
      </c>
      <c r="K17" s="146">
        <f t="shared" ref="K17:K26" si="5">J17/2</f>
        <v>0.15</v>
      </c>
      <c r="L17" s="142">
        <f t="shared" si="4"/>
        <v>1.25</v>
      </c>
    </row>
    <row r="18" spans="2:12" ht="15.75" customHeight="1" x14ac:dyDescent="0.2">
      <c r="B18" s="149"/>
      <c r="C18" s="578"/>
      <c r="D18" s="157">
        <v>10</v>
      </c>
      <c r="E18" s="158">
        <v>12</v>
      </c>
      <c r="F18" s="138">
        <v>1.95</v>
      </c>
      <c r="G18" s="138">
        <v>0.3</v>
      </c>
      <c r="H18" s="143" t="s">
        <v>83</v>
      </c>
      <c r="I18" s="139">
        <f t="shared" si="3"/>
        <v>1.65</v>
      </c>
      <c r="J18" s="145">
        <v>0.3</v>
      </c>
      <c r="K18" s="146">
        <f t="shared" si="5"/>
        <v>0.15</v>
      </c>
      <c r="L18" s="142">
        <f t="shared" si="4"/>
        <v>1.3499999999999999</v>
      </c>
    </row>
    <row r="19" spans="2:12" ht="15.75" customHeight="1" x14ac:dyDescent="0.2">
      <c r="B19" s="148"/>
      <c r="C19" s="578"/>
      <c r="D19" s="136">
        <v>12</v>
      </c>
      <c r="E19" s="137">
        <v>13</v>
      </c>
      <c r="F19" s="143">
        <v>2.0499999999999998</v>
      </c>
      <c r="G19" s="143">
        <v>0.3</v>
      </c>
      <c r="H19" s="143" t="s">
        <v>83</v>
      </c>
      <c r="I19" s="144">
        <f t="shared" si="3"/>
        <v>1.7499999999999998</v>
      </c>
      <c r="J19" s="145">
        <v>0.3</v>
      </c>
      <c r="K19" s="146">
        <f t="shared" si="5"/>
        <v>0.15</v>
      </c>
      <c r="L19" s="147">
        <f t="shared" si="4"/>
        <v>1.4499999999999997</v>
      </c>
    </row>
    <row r="20" spans="2:12" ht="15.75" customHeight="1" x14ac:dyDescent="0.2">
      <c r="B20" s="199"/>
      <c r="C20" s="578"/>
      <c r="D20" s="136">
        <v>13</v>
      </c>
      <c r="E20" s="137">
        <v>15</v>
      </c>
      <c r="F20" s="143">
        <v>2.15</v>
      </c>
      <c r="G20" s="143">
        <v>0.3</v>
      </c>
      <c r="H20" s="143" t="s">
        <v>83</v>
      </c>
      <c r="I20" s="144">
        <f t="shared" si="3"/>
        <v>1.8499999999999999</v>
      </c>
      <c r="J20" s="145">
        <v>0.3</v>
      </c>
      <c r="K20" s="146">
        <f t="shared" si="5"/>
        <v>0.15</v>
      </c>
      <c r="L20" s="147">
        <f t="shared" si="4"/>
        <v>1.5499999999999998</v>
      </c>
    </row>
    <row r="21" spans="2:12" ht="15.75" customHeight="1" x14ac:dyDescent="0.2">
      <c r="B21" s="199"/>
      <c r="C21" s="578"/>
      <c r="D21" s="136">
        <f>E20</f>
        <v>15</v>
      </c>
      <c r="E21" s="137">
        <v>17</v>
      </c>
      <c r="F21" s="143">
        <v>2.25</v>
      </c>
      <c r="G21" s="143">
        <v>0.3</v>
      </c>
      <c r="H21" s="143" t="s">
        <v>83</v>
      </c>
      <c r="I21" s="144">
        <f t="shared" si="3"/>
        <v>1.95</v>
      </c>
      <c r="J21" s="145">
        <v>0.3</v>
      </c>
      <c r="K21" s="146">
        <f t="shared" si="5"/>
        <v>0.15</v>
      </c>
      <c r="L21" s="147">
        <f t="shared" si="4"/>
        <v>1.65</v>
      </c>
    </row>
    <row r="22" spans="2:12" ht="15.75" customHeight="1" thickBot="1" x14ac:dyDescent="0.25">
      <c r="B22" s="170"/>
      <c r="C22" s="578"/>
      <c r="D22" s="216">
        <f>E21</f>
        <v>17</v>
      </c>
      <c r="E22" s="217">
        <v>25</v>
      </c>
      <c r="F22" s="218">
        <v>2.2999999999999998</v>
      </c>
      <c r="G22" s="218">
        <v>0.3</v>
      </c>
      <c r="H22" s="218" t="s">
        <v>83</v>
      </c>
      <c r="I22" s="219">
        <f t="shared" si="3"/>
        <v>1.9999999999999998</v>
      </c>
      <c r="J22" s="220">
        <v>0.3</v>
      </c>
      <c r="K22" s="221">
        <f t="shared" si="5"/>
        <v>0.15</v>
      </c>
      <c r="L22" s="222">
        <f t="shared" si="4"/>
        <v>1.6999999999999997</v>
      </c>
    </row>
    <row r="23" spans="2:12" ht="15.75" customHeight="1" x14ac:dyDescent="0.2">
      <c r="B23" s="223"/>
      <c r="C23" s="575" t="s">
        <v>220</v>
      </c>
      <c r="D23" s="127"/>
      <c r="E23" s="224">
        <v>7</v>
      </c>
      <c r="F23" s="129">
        <v>1.65</v>
      </c>
      <c r="G23" s="225">
        <v>0.28000000000000003</v>
      </c>
      <c r="H23" s="129">
        <v>1.1000000000000001</v>
      </c>
      <c r="I23" s="214">
        <f t="shared" ref="I23:I31" si="6">F23-G23-H23</f>
        <v>0.2699999999999998</v>
      </c>
      <c r="J23" s="226">
        <v>0.27</v>
      </c>
      <c r="K23" s="227">
        <f t="shared" si="5"/>
        <v>0.13500000000000001</v>
      </c>
      <c r="L23" s="133">
        <f t="shared" ref="L23:L31" si="7">F23-G23-H23-J23</f>
        <v>0</v>
      </c>
    </row>
    <row r="24" spans="2:12" ht="15.75" customHeight="1" x14ac:dyDescent="0.2">
      <c r="B24" s="170"/>
      <c r="C24" s="580"/>
      <c r="D24" s="157">
        <v>7</v>
      </c>
      <c r="E24" s="228">
        <v>9</v>
      </c>
      <c r="F24" s="138">
        <v>1.7</v>
      </c>
      <c r="G24" s="218">
        <v>0.28000000000000003</v>
      </c>
      <c r="H24" s="143">
        <v>1.1499999999999999</v>
      </c>
      <c r="I24" s="215">
        <f t="shared" si="6"/>
        <v>0.27</v>
      </c>
      <c r="J24" s="220">
        <v>0.27</v>
      </c>
      <c r="K24" s="221">
        <f t="shared" si="5"/>
        <v>0.13500000000000001</v>
      </c>
      <c r="L24" s="147">
        <f t="shared" si="7"/>
        <v>0</v>
      </c>
    </row>
    <row r="25" spans="2:12" ht="15.75" customHeight="1" x14ac:dyDescent="0.2">
      <c r="B25" s="169"/>
      <c r="C25" s="580"/>
      <c r="D25" s="157">
        <v>9</v>
      </c>
      <c r="E25" s="228">
        <v>10</v>
      </c>
      <c r="F25" s="138">
        <v>1.8</v>
      </c>
      <c r="G25" s="218">
        <v>0.28000000000000003</v>
      </c>
      <c r="H25" s="138">
        <v>1.25</v>
      </c>
      <c r="I25" s="215">
        <f t="shared" si="6"/>
        <v>0.27</v>
      </c>
      <c r="J25" s="220">
        <v>0.27</v>
      </c>
      <c r="K25" s="221">
        <f t="shared" si="5"/>
        <v>0.13500000000000001</v>
      </c>
      <c r="L25" s="147">
        <f t="shared" si="7"/>
        <v>0</v>
      </c>
    </row>
    <row r="26" spans="2:12" ht="15.75" customHeight="1" x14ac:dyDescent="0.2">
      <c r="B26" s="169"/>
      <c r="C26" s="580"/>
      <c r="D26" s="157">
        <v>10</v>
      </c>
      <c r="E26" s="228">
        <v>11</v>
      </c>
      <c r="F26" s="138">
        <v>1.9</v>
      </c>
      <c r="G26" s="218">
        <v>0.28000000000000003</v>
      </c>
      <c r="H26" s="138">
        <v>1.35</v>
      </c>
      <c r="I26" s="215">
        <f t="shared" si="6"/>
        <v>0.2699999999999998</v>
      </c>
      <c r="J26" s="220">
        <v>0.27</v>
      </c>
      <c r="K26" s="221">
        <f t="shared" si="5"/>
        <v>0.13500000000000001</v>
      </c>
      <c r="L26" s="147">
        <f t="shared" si="7"/>
        <v>0</v>
      </c>
    </row>
    <row r="27" spans="2:12" ht="15.75" customHeight="1" x14ac:dyDescent="0.2">
      <c r="B27" s="169"/>
      <c r="C27" s="580"/>
      <c r="D27" s="136">
        <v>11</v>
      </c>
      <c r="E27" s="229">
        <v>13</v>
      </c>
      <c r="F27" s="138">
        <v>2</v>
      </c>
      <c r="G27" s="218">
        <v>0.28000000000000003</v>
      </c>
      <c r="H27" s="138">
        <v>1.45</v>
      </c>
      <c r="I27" s="215">
        <f t="shared" si="6"/>
        <v>0.27</v>
      </c>
      <c r="J27" s="220">
        <v>0.27</v>
      </c>
      <c r="K27" s="221">
        <f t="shared" ref="K27:K32" si="8">J27/2</f>
        <v>0.13500000000000001</v>
      </c>
      <c r="L27" s="147">
        <f t="shared" si="7"/>
        <v>0</v>
      </c>
    </row>
    <row r="28" spans="2:12" ht="15.75" customHeight="1" x14ac:dyDescent="0.2">
      <c r="B28" s="169"/>
      <c r="C28" s="576"/>
      <c r="D28" s="136">
        <v>13</v>
      </c>
      <c r="E28" s="229">
        <v>14</v>
      </c>
      <c r="F28" s="143">
        <v>2.1</v>
      </c>
      <c r="G28" s="218">
        <v>0.28000000000000003</v>
      </c>
      <c r="H28" s="143">
        <v>1.55</v>
      </c>
      <c r="I28" s="215">
        <f t="shared" si="6"/>
        <v>0.27</v>
      </c>
      <c r="J28" s="220">
        <v>0.27</v>
      </c>
      <c r="K28" s="221">
        <f t="shared" si="8"/>
        <v>0.13500000000000001</v>
      </c>
      <c r="L28" s="147">
        <f t="shared" si="7"/>
        <v>0</v>
      </c>
    </row>
    <row r="29" spans="2:12" ht="15.75" customHeight="1" x14ac:dyDescent="0.2">
      <c r="B29" s="170"/>
      <c r="C29" s="576"/>
      <c r="D29" s="136">
        <f>E28</f>
        <v>14</v>
      </c>
      <c r="E29" s="229">
        <v>16</v>
      </c>
      <c r="F29" s="143">
        <v>2.2000000000000002</v>
      </c>
      <c r="G29" s="218">
        <v>0.28000000000000003</v>
      </c>
      <c r="H29" s="143">
        <v>1.65</v>
      </c>
      <c r="I29" s="215">
        <f t="shared" si="6"/>
        <v>0.27000000000000024</v>
      </c>
      <c r="J29" s="220">
        <v>0.27</v>
      </c>
      <c r="K29" s="221">
        <f t="shared" si="8"/>
        <v>0.13500000000000001</v>
      </c>
      <c r="L29" s="147">
        <f t="shared" si="7"/>
        <v>0</v>
      </c>
    </row>
    <row r="30" spans="2:12" ht="15.75" customHeight="1" x14ac:dyDescent="0.2">
      <c r="B30" s="148">
        <v>39960</v>
      </c>
      <c r="C30" s="576"/>
      <c r="D30" s="216">
        <v>16</v>
      </c>
      <c r="E30" s="217">
        <v>18</v>
      </c>
      <c r="F30" s="143">
        <v>2.2999999999999998</v>
      </c>
      <c r="G30" s="143">
        <v>0.28000000000000003</v>
      </c>
      <c r="H30" s="138">
        <v>1.75</v>
      </c>
      <c r="I30" s="215">
        <f t="shared" si="6"/>
        <v>0.26999999999999957</v>
      </c>
      <c r="J30" s="220">
        <v>0.27</v>
      </c>
      <c r="K30" s="221">
        <f t="shared" si="8"/>
        <v>0.13500000000000001</v>
      </c>
      <c r="L30" s="147">
        <f t="shared" si="7"/>
        <v>-4.4408920985006262E-16</v>
      </c>
    </row>
    <row r="31" spans="2:12" ht="15.75" customHeight="1" x14ac:dyDescent="0.2">
      <c r="B31" s="542" t="s">
        <v>29</v>
      </c>
      <c r="C31" s="577"/>
      <c r="D31" s="150">
        <v>18</v>
      </c>
      <c r="E31" s="194">
        <v>25</v>
      </c>
      <c r="F31" s="152">
        <v>2.35</v>
      </c>
      <c r="G31" s="152">
        <v>0.28000000000000003</v>
      </c>
      <c r="H31" s="230">
        <v>1.8</v>
      </c>
      <c r="I31" s="153">
        <f t="shared" si="6"/>
        <v>0.27000000000000024</v>
      </c>
      <c r="J31" s="231">
        <v>0.27</v>
      </c>
      <c r="K31" s="155">
        <f t="shared" si="8"/>
        <v>0.13500000000000001</v>
      </c>
      <c r="L31" s="156">
        <f t="shared" si="7"/>
        <v>0</v>
      </c>
    </row>
    <row r="32" spans="2:12" ht="15.75" customHeight="1" x14ac:dyDescent="0.2">
      <c r="B32" s="542"/>
      <c r="C32" s="578" t="s">
        <v>119</v>
      </c>
      <c r="D32" s="157"/>
      <c r="E32" s="228">
        <v>7</v>
      </c>
      <c r="F32" s="138">
        <v>1.65</v>
      </c>
      <c r="G32" s="138">
        <v>0.28000000000000003</v>
      </c>
      <c r="H32" s="138" t="s">
        <v>83</v>
      </c>
      <c r="I32" s="232">
        <f>F32-G32</f>
        <v>1.3699999999999999</v>
      </c>
      <c r="J32" s="233">
        <v>0.27</v>
      </c>
      <c r="K32" s="234">
        <f t="shared" si="8"/>
        <v>0.13500000000000001</v>
      </c>
      <c r="L32" s="142">
        <f>F32-G32-J32</f>
        <v>1.0999999999999999</v>
      </c>
    </row>
    <row r="33" spans="2:12" ht="15.75" customHeight="1" x14ac:dyDescent="0.2">
      <c r="B33" s="148">
        <v>39981</v>
      </c>
      <c r="C33" s="578"/>
      <c r="D33" s="157">
        <v>7</v>
      </c>
      <c r="E33" s="228">
        <v>9</v>
      </c>
      <c r="F33" s="138">
        <v>1.7</v>
      </c>
      <c r="G33" s="143">
        <v>0.28000000000000003</v>
      </c>
      <c r="H33" s="143" t="s">
        <v>83</v>
      </c>
      <c r="I33" s="235">
        <f t="shared" ref="I33:I40" si="9">F33-G33</f>
        <v>1.42</v>
      </c>
      <c r="J33" s="236">
        <v>0.27</v>
      </c>
      <c r="K33" s="237">
        <f t="shared" ref="K33:K42" si="10">J33/2</f>
        <v>0.13500000000000001</v>
      </c>
      <c r="L33" s="142">
        <f t="shared" ref="L33:L40" si="11">F33-G33-J33</f>
        <v>1.1499999999999999</v>
      </c>
    </row>
    <row r="34" spans="2:12" ht="15.75" customHeight="1" x14ac:dyDescent="0.2">
      <c r="B34" s="170"/>
      <c r="C34" s="578"/>
      <c r="D34" s="157">
        <v>9</v>
      </c>
      <c r="E34" s="228">
        <v>10</v>
      </c>
      <c r="F34" s="138">
        <v>1.8</v>
      </c>
      <c r="G34" s="143">
        <v>0.28000000000000003</v>
      </c>
      <c r="H34" s="143" t="s">
        <v>83</v>
      </c>
      <c r="I34" s="238">
        <f t="shared" si="9"/>
        <v>1.52</v>
      </c>
      <c r="J34" s="236">
        <v>0.27</v>
      </c>
      <c r="K34" s="221">
        <f t="shared" si="10"/>
        <v>0.13500000000000001</v>
      </c>
      <c r="L34" s="142">
        <f t="shared" si="11"/>
        <v>1.25</v>
      </c>
    </row>
    <row r="35" spans="2:12" ht="15.75" customHeight="1" x14ac:dyDescent="0.2">
      <c r="B35" s="170"/>
      <c r="C35" s="578"/>
      <c r="D35" s="157">
        <v>10</v>
      </c>
      <c r="E35" s="228">
        <v>11</v>
      </c>
      <c r="F35" s="138">
        <v>1.9</v>
      </c>
      <c r="G35" s="143">
        <v>0.28000000000000003</v>
      </c>
      <c r="H35" s="143" t="s">
        <v>83</v>
      </c>
      <c r="I35" s="239">
        <f t="shared" si="9"/>
        <v>1.6199999999999999</v>
      </c>
      <c r="J35" s="236">
        <v>0.27</v>
      </c>
      <c r="K35" s="221">
        <f t="shared" si="10"/>
        <v>0.13500000000000001</v>
      </c>
      <c r="L35" s="142">
        <f t="shared" si="11"/>
        <v>1.3499999999999999</v>
      </c>
    </row>
    <row r="36" spans="2:12" ht="15.75" customHeight="1" x14ac:dyDescent="0.2">
      <c r="B36" s="170"/>
      <c r="C36" s="578"/>
      <c r="D36" s="136">
        <v>11</v>
      </c>
      <c r="E36" s="229">
        <v>13</v>
      </c>
      <c r="F36" s="138">
        <v>2</v>
      </c>
      <c r="G36" s="143">
        <v>0.28000000000000003</v>
      </c>
      <c r="H36" s="143" t="s">
        <v>83</v>
      </c>
      <c r="I36" s="239">
        <f t="shared" si="9"/>
        <v>1.72</v>
      </c>
      <c r="J36" s="236">
        <v>0.27</v>
      </c>
      <c r="K36" s="146">
        <f t="shared" si="10"/>
        <v>0.13500000000000001</v>
      </c>
      <c r="L36" s="147">
        <f t="shared" si="11"/>
        <v>1.45</v>
      </c>
    </row>
    <row r="37" spans="2:12" ht="15.75" customHeight="1" x14ac:dyDescent="0.2">
      <c r="B37" s="170"/>
      <c r="C37" s="578"/>
      <c r="D37" s="136">
        <v>13</v>
      </c>
      <c r="E37" s="229">
        <v>14</v>
      </c>
      <c r="F37" s="143">
        <v>2.1</v>
      </c>
      <c r="G37" s="143">
        <v>0.28000000000000003</v>
      </c>
      <c r="H37" s="143" t="s">
        <v>83</v>
      </c>
      <c r="I37" s="239">
        <f t="shared" si="9"/>
        <v>1.82</v>
      </c>
      <c r="J37" s="236">
        <v>0.27</v>
      </c>
      <c r="K37" s="237">
        <f t="shared" si="10"/>
        <v>0.13500000000000001</v>
      </c>
      <c r="L37" s="147">
        <f t="shared" si="11"/>
        <v>1.55</v>
      </c>
    </row>
    <row r="38" spans="2:12" ht="15.75" customHeight="1" x14ac:dyDescent="0.2">
      <c r="B38" s="170"/>
      <c r="C38" s="578"/>
      <c r="D38" s="136">
        <f>E37</f>
        <v>14</v>
      </c>
      <c r="E38" s="229">
        <v>16</v>
      </c>
      <c r="F38" s="143">
        <v>2.2000000000000002</v>
      </c>
      <c r="G38" s="143">
        <v>0.28000000000000003</v>
      </c>
      <c r="H38" s="143" t="s">
        <v>83</v>
      </c>
      <c r="I38" s="239">
        <f t="shared" si="9"/>
        <v>1.9200000000000002</v>
      </c>
      <c r="J38" s="236">
        <v>0.27</v>
      </c>
      <c r="K38" s="146">
        <f t="shared" si="10"/>
        <v>0.13500000000000001</v>
      </c>
      <c r="L38" s="147">
        <f t="shared" si="11"/>
        <v>1.6500000000000001</v>
      </c>
    </row>
    <row r="39" spans="2:12" ht="15.75" customHeight="1" x14ac:dyDescent="0.2">
      <c r="B39" s="170"/>
      <c r="C39" s="578"/>
      <c r="D39" s="216">
        <v>16</v>
      </c>
      <c r="E39" s="217">
        <v>18</v>
      </c>
      <c r="F39" s="143">
        <v>2.2999999999999998</v>
      </c>
      <c r="G39" s="143">
        <v>0.28000000000000003</v>
      </c>
      <c r="H39" s="218" t="s">
        <v>83</v>
      </c>
      <c r="I39" s="239">
        <f t="shared" si="9"/>
        <v>2.0199999999999996</v>
      </c>
      <c r="J39" s="236">
        <v>0.27</v>
      </c>
      <c r="K39" s="141">
        <f t="shared" si="10"/>
        <v>0.13500000000000001</v>
      </c>
      <c r="L39" s="222">
        <f t="shared" si="11"/>
        <v>1.7499999999999996</v>
      </c>
    </row>
    <row r="40" spans="2:12" ht="15.75" customHeight="1" thickBot="1" x14ac:dyDescent="0.25">
      <c r="B40" s="200"/>
      <c r="C40" s="579"/>
      <c r="D40" s="167">
        <v>18</v>
      </c>
      <c r="E40" s="196">
        <v>25</v>
      </c>
      <c r="F40" s="162">
        <v>2.35</v>
      </c>
      <c r="G40" s="162">
        <v>0.28000000000000003</v>
      </c>
      <c r="H40" s="162" t="s">
        <v>83</v>
      </c>
      <c r="I40" s="240">
        <f t="shared" si="9"/>
        <v>2.0700000000000003</v>
      </c>
      <c r="J40" s="241">
        <v>0.27</v>
      </c>
      <c r="K40" s="165">
        <f t="shared" si="10"/>
        <v>0.13500000000000001</v>
      </c>
      <c r="L40" s="197">
        <f t="shared" si="11"/>
        <v>1.8000000000000003</v>
      </c>
    </row>
    <row r="41" spans="2:12" ht="15.75" customHeight="1" x14ac:dyDescent="0.2">
      <c r="B41" s="223"/>
      <c r="C41" s="575" t="s">
        <v>220</v>
      </c>
      <c r="D41" s="127"/>
      <c r="E41" s="224">
        <v>6</v>
      </c>
      <c r="F41" s="129">
        <v>1.55</v>
      </c>
      <c r="G41" s="225">
        <v>0.3</v>
      </c>
      <c r="H41" s="129">
        <v>1</v>
      </c>
      <c r="I41" s="214">
        <f t="shared" ref="I41:I50" si="12">F41-G41-H41</f>
        <v>0.25</v>
      </c>
      <c r="J41" s="226">
        <v>0.27</v>
      </c>
      <c r="K41" s="227">
        <f t="shared" si="10"/>
        <v>0.13500000000000001</v>
      </c>
      <c r="L41" s="133">
        <f t="shared" ref="L41:L50" si="13">F41-G41-H41-J41</f>
        <v>-2.0000000000000018E-2</v>
      </c>
    </row>
    <row r="42" spans="2:12" ht="15.75" customHeight="1" x14ac:dyDescent="0.2">
      <c r="B42" s="170"/>
      <c r="C42" s="580"/>
      <c r="D42" s="157">
        <v>6</v>
      </c>
      <c r="E42" s="228">
        <v>7</v>
      </c>
      <c r="F42" s="138">
        <v>1.6</v>
      </c>
      <c r="G42" s="218">
        <v>0.3</v>
      </c>
      <c r="H42" s="143">
        <v>1.05</v>
      </c>
      <c r="I42" s="215">
        <f t="shared" si="12"/>
        <v>0.25</v>
      </c>
      <c r="J42" s="220">
        <v>0.27</v>
      </c>
      <c r="K42" s="221">
        <f t="shared" si="10"/>
        <v>0.13500000000000001</v>
      </c>
      <c r="L42" s="147">
        <f t="shared" si="13"/>
        <v>-2.0000000000000018E-2</v>
      </c>
    </row>
    <row r="43" spans="2:12" ht="15.75" customHeight="1" x14ac:dyDescent="0.2">
      <c r="B43" s="170"/>
      <c r="C43" s="580"/>
      <c r="D43" s="157">
        <v>7</v>
      </c>
      <c r="E43" s="228">
        <v>8</v>
      </c>
      <c r="F43" s="138">
        <v>1.7</v>
      </c>
      <c r="G43" s="218">
        <v>0.28000000000000003</v>
      </c>
      <c r="H43" s="143">
        <v>1.1499999999999999</v>
      </c>
      <c r="I43" s="215">
        <f t="shared" si="12"/>
        <v>0.27</v>
      </c>
      <c r="J43" s="220">
        <v>0.27</v>
      </c>
      <c r="K43" s="221">
        <f t="shared" ref="K43:K52" si="14">J43/2</f>
        <v>0.13500000000000001</v>
      </c>
      <c r="L43" s="147">
        <f t="shared" si="13"/>
        <v>0</v>
      </c>
    </row>
    <row r="44" spans="2:12" ht="15.75" customHeight="1" x14ac:dyDescent="0.2">
      <c r="B44" s="169"/>
      <c r="C44" s="580"/>
      <c r="D44" s="157">
        <v>8</v>
      </c>
      <c r="E44" s="228">
        <v>9</v>
      </c>
      <c r="F44" s="138">
        <v>1.8</v>
      </c>
      <c r="G44" s="218">
        <v>0.28000000000000003</v>
      </c>
      <c r="H44" s="138">
        <v>1.25</v>
      </c>
      <c r="I44" s="215">
        <f t="shared" si="12"/>
        <v>0.27</v>
      </c>
      <c r="J44" s="220">
        <v>0.27</v>
      </c>
      <c r="K44" s="221">
        <f t="shared" si="14"/>
        <v>0.13500000000000001</v>
      </c>
      <c r="L44" s="147">
        <f t="shared" si="13"/>
        <v>0</v>
      </c>
    </row>
    <row r="45" spans="2:12" ht="15.75" customHeight="1" x14ac:dyDescent="0.2">
      <c r="B45" s="169"/>
      <c r="C45" s="580"/>
      <c r="D45" s="157">
        <v>9</v>
      </c>
      <c r="E45" s="228">
        <v>11</v>
      </c>
      <c r="F45" s="138">
        <v>1.9</v>
      </c>
      <c r="G45" s="218">
        <v>0.28000000000000003</v>
      </c>
      <c r="H45" s="138">
        <v>1.35</v>
      </c>
      <c r="I45" s="215">
        <f t="shared" si="12"/>
        <v>0.2699999999999998</v>
      </c>
      <c r="J45" s="220">
        <v>0.27</v>
      </c>
      <c r="K45" s="221">
        <f t="shared" si="14"/>
        <v>0.13500000000000001</v>
      </c>
      <c r="L45" s="147">
        <f t="shared" si="13"/>
        <v>0</v>
      </c>
    </row>
    <row r="46" spans="2:12" ht="15.75" customHeight="1" x14ac:dyDescent="0.2">
      <c r="B46" s="169"/>
      <c r="C46" s="580"/>
      <c r="D46" s="136">
        <v>11</v>
      </c>
      <c r="E46" s="229">
        <v>12</v>
      </c>
      <c r="F46" s="138">
        <v>2</v>
      </c>
      <c r="G46" s="218">
        <v>0.28000000000000003</v>
      </c>
      <c r="H46" s="138">
        <v>1.45</v>
      </c>
      <c r="I46" s="215">
        <f t="shared" si="12"/>
        <v>0.27</v>
      </c>
      <c r="J46" s="220">
        <v>0.27</v>
      </c>
      <c r="K46" s="221">
        <f t="shared" si="14"/>
        <v>0.13500000000000001</v>
      </c>
      <c r="L46" s="147">
        <f t="shared" si="13"/>
        <v>0</v>
      </c>
    </row>
    <row r="47" spans="2:12" ht="15.75" customHeight="1" x14ac:dyDescent="0.2">
      <c r="B47" s="169"/>
      <c r="C47" s="576"/>
      <c r="D47" s="136">
        <v>12</v>
      </c>
      <c r="E47" s="229">
        <v>13</v>
      </c>
      <c r="F47" s="143">
        <v>2.1</v>
      </c>
      <c r="G47" s="218">
        <v>0.28000000000000003</v>
      </c>
      <c r="H47" s="143">
        <v>1.55</v>
      </c>
      <c r="I47" s="215">
        <f t="shared" si="12"/>
        <v>0.27</v>
      </c>
      <c r="J47" s="220">
        <v>0.27</v>
      </c>
      <c r="K47" s="221">
        <f t="shared" si="14"/>
        <v>0.13500000000000001</v>
      </c>
      <c r="L47" s="147">
        <f t="shared" si="13"/>
        <v>0</v>
      </c>
    </row>
    <row r="48" spans="2:12" ht="15.75" customHeight="1" x14ac:dyDescent="0.2">
      <c r="B48" s="170"/>
      <c r="C48" s="576"/>
      <c r="D48" s="136">
        <f>E47</f>
        <v>13</v>
      </c>
      <c r="E48" s="229">
        <v>15</v>
      </c>
      <c r="F48" s="143">
        <v>2.2000000000000002</v>
      </c>
      <c r="G48" s="218">
        <v>0.28000000000000003</v>
      </c>
      <c r="H48" s="143">
        <v>1.65</v>
      </c>
      <c r="I48" s="215">
        <f t="shared" si="12"/>
        <v>0.27000000000000024</v>
      </c>
      <c r="J48" s="220">
        <v>0.27</v>
      </c>
      <c r="K48" s="221">
        <f t="shared" si="14"/>
        <v>0.13500000000000001</v>
      </c>
      <c r="L48" s="147">
        <f t="shared" si="13"/>
        <v>0</v>
      </c>
    </row>
    <row r="49" spans="2:12" ht="15.75" customHeight="1" x14ac:dyDescent="0.2">
      <c r="B49" s="148">
        <v>39982</v>
      </c>
      <c r="C49" s="576"/>
      <c r="D49" s="216">
        <v>15</v>
      </c>
      <c r="E49" s="217">
        <v>17</v>
      </c>
      <c r="F49" s="143">
        <v>2.2999999999999998</v>
      </c>
      <c r="G49" s="143">
        <v>0.28000000000000003</v>
      </c>
      <c r="H49" s="138">
        <v>1.75</v>
      </c>
      <c r="I49" s="215">
        <f t="shared" si="12"/>
        <v>0.26999999999999957</v>
      </c>
      <c r="J49" s="220">
        <v>0.27</v>
      </c>
      <c r="K49" s="221">
        <f t="shared" si="14"/>
        <v>0.13500000000000001</v>
      </c>
      <c r="L49" s="147">
        <f t="shared" si="13"/>
        <v>-4.4408920985006262E-16</v>
      </c>
    </row>
    <row r="50" spans="2:12" ht="15.75" customHeight="1" x14ac:dyDescent="0.2">
      <c r="B50" s="542" t="s">
        <v>29</v>
      </c>
      <c r="C50" s="577"/>
      <c r="D50" s="150">
        <v>17</v>
      </c>
      <c r="E50" s="194">
        <v>25</v>
      </c>
      <c r="F50" s="152">
        <v>2.35</v>
      </c>
      <c r="G50" s="152">
        <v>0.28000000000000003</v>
      </c>
      <c r="H50" s="230">
        <v>1.8</v>
      </c>
      <c r="I50" s="153">
        <f t="shared" si="12"/>
        <v>0.27000000000000024</v>
      </c>
      <c r="J50" s="231">
        <v>0.27</v>
      </c>
      <c r="K50" s="155">
        <f t="shared" si="14"/>
        <v>0.13500000000000001</v>
      </c>
      <c r="L50" s="156">
        <f t="shared" si="13"/>
        <v>0</v>
      </c>
    </row>
    <row r="51" spans="2:12" ht="15.75" customHeight="1" x14ac:dyDescent="0.2">
      <c r="B51" s="542"/>
      <c r="C51" s="578" t="s">
        <v>119</v>
      </c>
      <c r="D51" s="157"/>
      <c r="E51" s="228">
        <v>6</v>
      </c>
      <c r="F51" s="138">
        <v>1.55</v>
      </c>
      <c r="G51" s="138">
        <v>0.28000000000000003</v>
      </c>
      <c r="H51" s="138" t="s">
        <v>83</v>
      </c>
      <c r="I51" s="242">
        <f t="shared" ref="I51:I60" si="15">F51-G51</f>
        <v>1.27</v>
      </c>
      <c r="J51" s="233">
        <v>0.27</v>
      </c>
      <c r="K51" s="234">
        <f t="shared" si="14"/>
        <v>0.13500000000000001</v>
      </c>
      <c r="L51" s="142">
        <f t="shared" ref="L51:L60" si="16">F51-G51-J51</f>
        <v>1</v>
      </c>
    </row>
    <row r="52" spans="2:12" ht="15.75" customHeight="1" x14ac:dyDescent="0.2">
      <c r="B52" s="148">
        <v>40014</v>
      </c>
      <c r="C52" s="578"/>
      <c r="D52" s="157">
        <v>6</v>
      </c>
      <c r="E52" s="228">
        <v>7</v>
      </c>
      <c r="F52" s="138">
        <v>1.6</v>
      </c>
      <c r="G52" s="143">
        <v>0.28000000000000003</v>
      </c>
      <c r="H52" s="143" t="s">
        <v>83</v>
      </c>
      <c r="I52" s="238">
        <f t="shared" si="15"/>
        <v>1.32</v>
      </c>
      <c r="J52" s="236">
        <v>0.27</v>
      </c>
      <c r="K52" s="221">
        <f t="shared" si="14"/>
        <v>0.13500000000000001</v>
      </c>
      <c r="L52" s="142">
        <f t="shared" si="16"/>
        <v>1.05</v>
      </c>
    </row>
    <row r="53" spans="2:12" ht="15.75" customHeight="1" x14ac:dyDescent="0.2">
      <c r="B53" s="213"/>
      <c r="C53" s="578"/>
      <c r="D53" s="157">
        <v>7</v>
      </c>
      <c r="E53" s="228">
        <v>8</v>
      </c>
      <c r="F53" s="138">
        <v>1.7</v>
      </c>
      <c r="G53" s="143">
        <v>0.28000000000000003</v>
      </c>
      <c r="H53" s="143" t="s">
        <v>83</v>
      </c>
      <c r="I53" s="215">
        <f t="shared" si="15"/>
        <v>1.42</v>
      </c>
      <c r="J53" s="236">
        <v>0.27</v>
      </c>
      <c r="K53" s="221">
        <f t="shared" ref="K53:K60" si="17">J53/2</f>
        <v>0.13500000000000001</v>
      </c>
      <c r="L53" s="142">
        <f t="shared" si="16"/>
        <v>1.1499999999999999</v>
      </c>
    </row>
    <row r="54" spans="2:12" ht="15.75" customHeight="1" x14ac:dyDescent="0.2">
      <c r="B54" s="170"/>
      <c r="C54" s="578"/>
      <c r="D54" s="157">
        <v>8</v>
      </c>
      <c r="E54" s="228">
        <v>9</v>
      </c>
      <c r="F54" s="138">
        <v>1.8</v>
      </c>
      <c r="G54" s="143">
        <v>0.28000000000000003</v>
      </c>
      <c r="H54" s="143" t="s">
        <v>83</v>
      </c>
      <c r="I54" s="238">
        <f t="shared" si="15"/>
        <v>1.52</v>
      </c>
      <c r="J54" s="236">
        <v>0.27</v>
      </c>
      <c r="K54" s="221">
        <f t="shared" si="17"/>
        <v>0.13500000000000001</v>
      </c>
      <c r="L54" s="142">
        <f t="shared" si="16"/>
        <v>1.25</v>
      </c>
    </row>
    <row r="55" spans="2:12" ht="15.75" customHeight="1" x14ac:dyDescent="0.2">
      <c r="B55" s="170"/>
      <c r="C55" s="578"/>
      <c r="D55" s="157">
        <v>9</v>
      </c>
      <c r="E55" s="228">
        <v>11</v>
      </c>
      <c r="F55" s="138">
        <v>1.9</v>
      </c>
      <c r="G55" s="143">
        <v>0.28000000000000003</v>
      </c>
      <c r="H55" s="143" t="s">
        <v>83</v>
      </c>
      <c r="I55" s="215">
        <f t="shared" si="15"/>
        <v>1.6199999999999999</v>
      </c>
      <c r="J55" s="236">
        <v>0.27</v>
      </c>
      <c r="K55" s="221">
        <f t="shared" si="17"/>
        <v>0.13500000000000001</v>
      </c>
      <c r="L55" s="142">
        <f t="shared" si="16"/>
        <v>1.3499999999999999</v>
      </c>
    </row>
    <row r="56" spans="2:12" ht="15.75" customHeight="1" x14ac:dyDescent="0.2">
      <c r="B56" s="170"/>
      <c r="C56" s="578"/>
      <c r="D56" s="136">
        <v>11</v>
      </c>
      <c r="E56" s="229">
        <v>12</v>
      </c>
      <c r="F56" s="138">
        <v>2</v>
      </c>
      <c r="G56" s="143">
        <v>0.28000000000000003</v>
      </c>
      <c r="H56" s="143" t="s">
        <v>83</v>
      </c>
      <c r="I56" s="238">
        <f t="shared" si="15"/>
        <v>1.72</v>
      </c>
      <c r="J56" s="236">
        <v>0.27</v>
      </c>
      <c r="K56" s="146">
        <f t="shared" si="17"/>
        <v>0.13500000000000001</v>
      </c>
      <c r="L56" s="147">
        <f t="shared" si="16"/>
        <v>1.45</v>
      </c>
    </row>
    <row r="57" spans="2:12" ht="15.75" customHeight="1" x14ac:dyDescent="0.2">
      <c r="B57" s="170"/>
      <c r="C57" s="578"/>
      <c r="D57" s="136">
        <v>12</v>
      </c>
      <c r="E57" s="229">
        <v>13</v>
      </c>
      <c r="F57" s="143">
        <v>2.1</v>
      </c>
      <c r="G57" s="143">
        <v>0.28000000000000003</v>
      </c>
      <c r="H57" s="143" t="s">
        <v>83</v>
      </c>
      <c r="I57" s="243">
        <f t="shared" si="15"/>
        <v>1.82</v>
      </c>
      <c r="J57" s="236">
        <v>0.27</v>
      </c>
      <c r="K57" s="237">
        <f t="shared" si="17"/>
        <v>0.13500000000000001</v>
      </c>
      <c r="L57" s="147">
        <f t="shared" si="16"/>
        <v>1.55</v>
      </c>
    </row>
    <row r="58" spans="2:12" ht="15.75" customHeight="1" x14ac:dyDescent="0.2">
      <c r="B58" s="170"/>
      <c r="C58" s="578"/>
      <c r="D58" s="136">
        <f>E57</f>
        <v>13</v>
      </c>
      <c r="E58" s="229">
        <v>15</v>
      </c>
      <c r="F58" s="143">
        <v>2.2000000000000002</v>
      </c>
      <c r="G58" s="143">
        <v>0.28000000000000003</v>
      </c>
      <c r="H58" s="143" t="s">
        <v>83</v>
      </c>
      <c r="I58" s="243">
        <f t="shared" si="15"/>
        <v>1.9200000000000002</v>
      </c>
      <c r="J58" s="236">
        <v>0.27</v>
      </c>
      <c r="K58" s="146">
        <f t="shared" si="17"/>
        <v>0.13500000000000001</v>
      </c>
      <c r="L58" s="147">
        <f t="shared" si="16"/>
        <v>1.6500000000000001</v>
      </c>
    </row>
    <row r="59" spans="2:12" ht="15.75" customHeight="1" x14ac:dyDescent="0.2">
      <c r="B59" s="170"/>
      <c r="C59" s="578"/>
      <c r="D59" s="216">
        <v>15</v>
      </c>
      <c r="E59" s="217">
        <v>17</v>
      </c>
      <c r="F59" s="143">
        <v>2.2999999999999998</v>
      </c>
      <c r="G59" s="143">
        <v>0.28000000000000003</v>
      </c>
      <c r="H59" s="218" t="s">
        <v>83</v>
      </c>
      <c r="I59" s="243">
        <f t="shared" si="15"/>
        <v>2.0199999999999996</v>
      </c>
      <c r="J59" s="236">
        <v>0.27</v>
      </c>
      <c r="K59" s="141">
        <f t="shared" si="17"/>
        <v>0.13500000000000001</v>
      </c>
      <c r="L59" s="222">
        <f t="shared" si="16"/>
        <v>1.7499999999999996</v>
      </c>
    </row>
    <row r="60" spans="2:12" ht="15.75" customHeight="1" thickBot="1" x14ac:dyDescent="0.25">
      <c r="B60" s="200"/>
      <c r="C60" s="579"/>
      <c r="D60" s="167">
        <v>17</v>
      </c>
      <c r="E60" s="196">
        <v>25</v>
      </c>
      <c r="F60" s="162">
        <v>2.35</v>
      </c>
      <c r="G60" s="162">
        <v>0.28000000000000003</v>
      </c>
      <c r="H60" s="162" t="s">
        <v>83</v>
      </c>
      <c r="I60" s="244">
        <f t="shared" si="15"/>
        <v>2.0700000000000003</v>
      </c>
      <c r="J60" s="241">
        <v>0.27</v>
      </c>
      <c r="K60" s="165">
        <f t="shared" si="17"/>
        <v>0.13500000000000001</v>
      </c>
      <c r="L60" s="197">
        <f t="shared" si="16"/>
        <v>1.8000000000000003</v>
      </c>
    </row>
    <row r="61" spans="2:12" ht="15.75" customHeight="1" x14ac:dyDescent="0.2">
      <c r="B61" s="178" t="s">
        <v>245</v>
      </c>
      <c r="C61" s="178"/>
      <c r="D61" s="178"/>
      <c r="E61" s="179"/>
      <c r="F61" s="180"/>
      <c r="G61" s="181"/>
      <c r="H61" s="181"/>
      <c r="I61" s="180"/>
      <c r="J61" s="181"/>
      <c r="K61" s="182"/>
      <c r="L61" s="181"/>
    </row>
    <row r="62" spans="2:12" ht="15.75" customHeight="1" x14ac:dyDescent="0.2">
      <c r="B62" s="184"/>
      <c r="C62" s="185"/>
      <c r="D62" s="185"/>
      <c r="E62" s="185"/>
      <c r="F62" s="185"/>
      <c r="G62" s="185"/>
      <c r="H62" s="185"/>
      <c r="I62" s="185"/>
      <c r="J62" s="185"/>
      <c r="K62" s="185"/>
      <c r="L62" s="185"/>
    </row>
    <row r="63" spans="2:12" ht="15.75" customHeight="1" x14ac:dyDescent="0.2">
      <c r="B63" s="186" t="s">
        <v>229</v>
      </c>
      <c r="C63" s="186"/>
      <c r="D63" s="186"/>
      <c r="E63" s="186"/>
      <c r="F63" s="186"/>
      <c r="G63" s="186"/>
      <c r="H63" s="186"/>
      <c r="I63" s="186"/>
      <c r="J63" s="186"/>
      <c r="K63" s="186"/>
      <c r="L63" s="186"/>
    </row>
    <row r="64" spans="2:12" ht="15.75" customHeight="1" x14ac:dyDescent="0.2">
      <c r="B64" s="186"/>
      <c r="C64" s="186"/>
      <c r="D64" s="186"/>
      <c r="E64" s="186"/>
      <c r="F64" s="186"/>
      <c r="G64" s="186"/>
      <c r="H64" s="186"/>
      <c r="I64" s="186"/>
      <c r="J64" s="186"/>
      <c r="K64" s="186"/>
      <c r="L64" s="186"/>
    </row>
    <row r="65" spans="2:12" ht="15.75" customHeight="1" x14ac:dyDescent="0.2">
      <c r="B65" s="188" t="s">
        <v>89</v>
      </c>
      <c r="C65" s="187"/>
      <c r="D65" s="187"/>
      <c r="E65" s="187"/>
      <c r="F65" s="187"/>
      <c r="G65" s="187"/>
      <c r="H65" s="187"/>
      <c r="I65" s="187"/>
      <c r="J65" s="187"/>
      <c r="K65" s="187"/>
      <c r="L65" s="187"/>
    </row>
  </sheetData>
  <mergeCells count="16">
    <mergeCell ref="B1:L1"/>
    <mergeCell ref="B2:L2"/>
    <mergeCell ref="B3:C6"/>
    <mergeCell ref="D3:E6"/>
    <mergeCell ref="F3:F4"/>
    <mergeCell ref="G3:G4"/>
    <mergeCell ref="J3:K4"/>
    <mergeCell ref="C41:C50"/>
    <mergeCell ref="B50:B51"/>
    <mergeCell ref="C51:C60"/>
    <mergeCell ref="C7:C14"/>
    <mergeCell ref="B14:B15"/>
    <mergeCell ref="C15:C22"/>
    <mergeCell ref="C23:C31"/>
    <mergeCell ref="B31:B32"/>
    <mergeCell ref="C32:C40"/>
  </mergeCells>
  <phoneticPr fontId="36"/>
  <printOptions horizontalCentered="1"/>
  <pageMargins left="0.78740157480314965" right="0" top="0.39370078740157483" bottom="0.39370078740157483"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M85"/>
  <sheetViews>
    <sheetView view="pageBreakPreview" zoomScaleNormal="100" zoomScaleSheetLayoutView="100" workbookViewId="0">
      <pane ySplit="6" topLeftCell="A7" activePane="bottomLeft" state="frozen"/>
      <selection pane="bottomLeft" activeCell="B1" sqref="B1:L1"/>
    </sheetView>
  </sheetViews>
  <sheetFormatPr defaultColWidth="9.09765625" defaultRowHeight="12" x14ac:dyDescent="0.2"/>
  <cols>
    <col min="1" max="1" width="2.8984375" style="98" customWidth="1"/>
    <col min="2" max="2" width="9.3984375" style="99" customWidth="1"/>
    <col min="3" max="3" width="3.09765625" style="100" customWidth="1"/>
    <col min="4" max="4" width="9.69921875" style="99" customWidth="1"/>
    <col min="5" max="5" width="8.09765625" style="99" customWidth="1"/>
    <col min="6" max="6" width="9.69921875" style="101" customWidth="1"/>
    <col min="7" max="8" width="9.69921875" style="102" customWidth="1"/>
    <col min="9" max="9" width="9.69921875" style="101" customWidth="1"/>
    <col min="10" max="10" width="9.69921875" style="102" customWidth="1"/>
    <col min="11" max="11" width="9.69921875" style="103" customWidth="1"/>
    <col min="12" max="12" width="9.69921875" style="102" customWidth="1"/>
    <col min="13" max="13" width="2.69921875" style="100" customWidth="1"/>
    <col min="14" max="14" width="2.69921875" style="100" bestFit="1" customWidth="1"/>
    <col min="15" max="15" width="5.69921875" style="100" customWidth="1"/>
    <col min="16" max="16" width="9.09765625" style="100" bestFit="1"/>
    <col min="17" max="16384" width="9.09765625" style="100"/>
  </cols>
  <sheetData>
    <row r="1" spans="1:13" ht="21.75" customHeight="1" x14ac:dyDescent="0.2">
      <c r="A1" s="104"/>
      <c r="B1" s="549" t="s">
        <v>249</v>
      </c>
      <c r="C1" s="549"/>
      <c r="D1" s="549"/>
      <c r="E1" s="549"/>
      <c r="F1" s="549"/>
      <c r="G1" s="549"/>
      <c r="H1" s="549"/>
      <c r="I1" s="549"/>
      <c r="J1" s="549"/>
      <c r="K1" s="549"/>
      <c r="L1" s="549"/>
      <c r="M1" s="106"/>
    </row>
    <row r="2" spans="1:13" ht="12.5" thickBot="1" x14ac:dyDescent="0.25">
      <c r="A2" s="104"/>
      <c r="B2" s="550" t="s">
        <v>130</v>
      </c>
      <c r="C2" s="550"/>
      <c r="D2" s="550"/>
      <c r="E2" s="550"/>
      <c r="F2" s="550"/>
      <c r="G2" s="550"/>
      <c r="H2" s="550"/>
      <c r="I2" s="550"/>
      <c r="J2" s="550"/>
      <c r="K2" s="550"/>
      <c r="L2" s="550"/>
      <c r="M2" s="106"/>
    </row>
    <row r="3" spans="1:13" ht="12" customHeight="1" x14ac:dyDescent="0.15">
      <c r="A3" s="107"/>
      <c r="B3" s="551" t="s">
        <v>213</v>
      </c>
      <c r="C3" s="552"/>
      <c r="D3" s="557" t="s">
        <v>195</v>
      </c>
      <c r="E3" s="558"/>
      <c r="F3" s="563" t="s">
        <v>214</v>
      </c>
      <c r="G3" s="565" t="s">
        <v>271</v>
      </c>
      <c r="H3" s="108" t="s">
        <v>192</v>
      </c>
      <c r="I3" s="109" t="s">
        <v>182</v>
      </c>
      <c r="J3" s="567" t="s">
        <v>31</v>
      </c>
      <c r="K3" s="568"/>
      <c r="L3" s="110" t="s">
        <v>114</v>
      </c>
      <c r="M3" s="106"/>
    </row>
    <row r="4" spans="1:13" ht="12" customHeight="1" x14ac:dyDescent="0.2">
      <c r="A4" s="107"/>
      <c r="B4" s="553"/>
      <c r="C4" s="554"/>
      <c r="D4" s="559"/>
      <c r="E4" s="560"/>
      <c r="F4" s="564"/>
      <c r="G4" s="566"/>
      <c r="H4" s="113" t="s">
        <v>122</v>
      </c>
      <c r="I4" s="114" t="s">
        <v>24</v>
      </c>
      <c r="J4" s="569"/>
      <c r="K4" s="570"/>
      <c r="L4" s="117" t="s">
        <v>46</v>
      </c>
      <c r="M4" s="106"/>
    </row>
    <row r="5" spans="1:13" ht="12" customHeight="1" x14ac:dyDescent="0.2">
      <c r="A5" s="107"/>
      <c r="B5" s="553"/>
      <c r="C5" s="554"/>
      <c r="D5" s="559"/>
      <c r="E5" s="560"/>
      <c r="F5" s="111"/>
      <c r="G5" s="112"/>
      <c r="H5" s="113" t="s">
        <v>132</v>
      </c>
      <c r="I5" s="114"/>
      <c r="J5" s="115"/>
      <c r="K5" s="116"/>
      <c r="L5" s="117"/>
      <c r="M5" s="106"/>
    </row>
    <row r="6" spans="1:13" ht="15" customHeight="1" thickBot="1" x14ac:dyDescent="0.25">
      <c r="A6" s="107"/>
      <c r="B6" s="555"/>
      <c r="C6" s="556"/>
      <c r="D6" s="561"/>
      <c r="E6" s="562"/>
      <c r="F6" s="118" t="s">
        <v>91</v>
      </c>
      <c r="G6" s="119" t="s">
        <v>179</v>
      </c>
      <c r="H6" s="120" t="s">
        <v>26</v>
      </c>
      <c r="I6" s="121" t="s">
        <v>42</v>
      </c>
      <c r="J6" s="122" t="s">
        <v>10</v>
      </c>
      <c r="K6" s="123" t="s">
        <v>169</v>
      </c>
      <c r="L6" s="124" t="s">
        <v>244</v>
      </c>
      <c r="M6" s="106"/>
    </row>
    <row r="7" spans="1:13" ht="15" customHeight="1" x14ac:dyDescent="0.2">
      <c r="A7" s="104"/>
      <c r="B7" s="223"/>
      <c r="C7" s="575" t="s">
        <v>220</v>
      </c>
      <c r="D7" s="127"/>
      <c r="E7" s="224">
        <v>7</v>
      </c>
      <c r="F7" s="129">
        <v>1.5</v>
      </c>
      <c r="G7" s="225">
        <v>0.3</v>
      </c>
      <c r="H7" s="129">
        <v>0.9</v>
      </c>
      <c r="I7" s="214">
        <f t="shared" ref="I7:I16" si="0">F7-G7-H7</f>
        <v>0.29999999999999993</v>
      </c>
      <c r="J7" s="226">
        <v>0.3</v>
      </c>
      <c r="K7" s="227">
        <f t="shared" ref="K7:K16" si="1">J7/2</f>
        <v>0.15</v>
      </c>
      <c r="L7" s="133">
        <f t="shared" ref="L7:L16" si="2">F7-G7-H7-J7</f>
        <v>0</v>
      </c>
      <c r="M7" s="106"/>
    </row>
    <row r="8" spans="1:13" ht="15" customHeight="1" x14ac:dyDescent="0.2">
      <c r="A8" s="104"/>
      <c r="B8" s="170"/>
      <c r="C8" s="580"/>
      <c r="D8" s="157">
        <v>7</v>
      </c>
      <c r="E8" s="228">
        <v>8</v>
      </c>
      <c r="F8" s="138">
        <v>1.55</v>
      </c>
      <c r="G8" s="218">
        <v>0.3</v>
      </c>
      <c r="H8" s="143">
        <v>0.95</v>
      </c>
      <c r="I8" s="215">
        <f t="shared" si="0"/>
        <v>0.30000000000000004</v>
      </c>
      <c r="J8" s="220">
        <v>0.3</v>
      </c>
      <c r="K8" s="221">
        <f t="shared" si="1"/>
        <v>0.15</v>
      </c>
      <c r="L8" s="147">
        <f t="shared" si="2"/>
        <v>0</v>
      </c>
      <c r="M8" s="106"/>
    </row>
    <row r="9" spans="1:13" ht="15" customHeight="1" x14ac:dyDescent="0.2">
      <c r="A9" s="104"/>
      <c r="B9" s="169"/>
      <c r="C9" s="580"/>
      <c r="D9" s="157">
        <v>8</v>
      </c>
      <c r="E9" s="228">
        <v>9</v>
      </c>
      <c r="F9" s="138">
        <v>1.65</v>
      </c>
      <c r="G9" s="218">
        <v>0.3</v>
      </c>
      <c r="H9" s="138">
        <v>1.05</v>
      </c>
      <c r="I9" s="215">
        <f t="shared" si="0"/>
        <v>0.29999999999999982</v>
      </c>
      <c r="J9" s="220">
        <v>0.3</v>
      </c>
      <c r="K9" s="221">
        <f t="shared" si="1"/>
        <v>0.15</v>
      </c>
      <c r="L9" s="147">
        <f t="shared" si="2"/>
        <v>0</v>
      </c>
      <c r="M9" s="106"/>
    </row>
    <row r="10" spans="1:13" ht="15" customHeight="1" x14ac:dyDescent="0.2">
      <c r="A10" s="104"/>
      <c r="B10" s="169"/>
      <c r="C10" s="580"/>
      <c r="D10" s="157">
        <v>9</v>
      </c>
      <c r="E10" s="228">
        <v>11</v>
      </c>
      <c r="F10" s="138">
        <v>1.75</v>
      </c>
      <c r="G10" s="218">
        <v>0.3</v>
      </c>
      <c r="H10" s="138">
        <v>1.1499999999999999</v>
      </c>
      <c r="I10" s="215">
        <f t="shared" si="0"/>
        <v>0.30000000000000004</v>
      </c>
      <c r="J10" s="220">
        <v>0.3</v>
      </c>
      <c r="K10" s="221">
        <f t="shared" si="1"/>
        <v>0.15</v>
      </c>
      <c r="L10" s="147">
        <f t="shared" si="2"/>
        <v>0</v>
      </c>
      <c r="M10" s="106"/>
    </row>
    <row r="11" spans="1:13" ht="15" customHeight="1" x14ac:dyDescent="0.2">
      <c r="A11" s="104"/>
      <c r="B11" s="169"/>
      <c r="C11" s="580"/>
      <c r="D11" s="136">
        <v>11</v>
      </c>
      <c r="E11" s="229">
        <v>12</v>
      </c>
      <c r="F11" s="138">
        <v>1.85</v>
      </c>
      <c r="G11" s="218">
        <v>0.3</v>
      </c>
      <c r="H11" s="138">
        <v>1.25</v>
      </c>
      <c r="I11" s="215">
        <f t="shared" si="0"/>
        <v>0.30000000000000004</v>
      </c>
      <c r="J11" s="220">
        <v>0.3</v>
      </c>
      <c r="K11" s="221">
        <f t="shared" si="1"/>
        <v>0.15</v>
      </c>
      <c r="L11" s="147">
        <f t="shared" si="2"/>
        <v>0</v>
      </c>
      <c r="M11" s="106"/>
    </row>
    <row r="12" spans="1:13" ht="15" customHeight="1" x14ac:dyDescent="0.2">
      <c r="A12" s="104"/>
      <c r="B12" s="169"/>
      <c r="C12" s="576"/>
      <c r="D12" s="136">
        <v>12</v>
      </c>
      <c r="E12" s="229">
        <v>13</v>
      </c>
      <c r="F12" s="143">
        <v>1.95</v>
      </c>
      <c r="G12" s="218">
        <v>0.3</v>
      </c>
      <c r="H12" s="143">
        <v>1.35</v>
      </c>
      <c r="I12" s="215">
        <f t="shared" si="0"/>
        <v>0.29999999999999982</v>
      </c>
      <c r="J12" s="220">
        <v>0.3</v>
      </c>
      <c r="K12" s="221">
        <f t="shared" si="1"/>
        <v>0.15</v>
      </c>
      <c r="L12" s="147">
        <f t="shared" si="2"/>
        <v>0</v>
      </c>
      <c r="M12" s="106"/>
    </row>
    <row r="13" spans="1:13" ht="15" customHeight="1" x14ac:dyDescent="0.2">
      <c r="A13" s="104"/>
      <c r="B13" s="169"/>
      <c r="C13" s="576"/>
      <c r="D13" s="136">
        <v>13</v>
      </c>
      <c r="E13" s="229">
        <v>15</v>
      </c>
      <c r="F13" s="143">
        <v>2.0499999999999998</v>
      </c>
      <c r="G13" s="218">
        <v>0.3</v>
      </c>
      <c r="H13" s="143">
        <v>1.45</v>
      </c>
      <c r="I13" s="215">
        <f t="shared" si="0"/>
        <v>0.29999999999999982</v>
      </c>
      <c r="J13" s="220">
        <v>0.3</v>
      </c>
      <c r="K13" s="221">
        <f t="shared" si="1"/>
        <v>0.15</v>
      </c>
      <c r="L13" s="147">
        <f t="shared" si="2"/>
        <v>0</v>
      </c>
      <c r="M13" s="106"/>
    </row>
    <row r="14" spans="1:13" ht="15" customHeight="1" x14ac:dyDescent="0.2">
      <c r="A14" s="104"/>
      <c r="B14" s="170"/>
      <c r="C14" s="576"/>
      <c r="D14" s="136">
        <v>15</v>
      </c>
      <c r="E14" s="229">
        <v>16</v>
      </c>
      <c r="F14" s="143">
        <v>2.15</v>
      </c>
      <c r="G14" s="218">
        <v>0.3</v>
      </c>
      <c r="H14" s="143">
        <v>1.55</v>
      </c>
      <c r="I14" s="215">
        <f t="shared" si="0"/>
        <v>0.29999999999999982</v>
      </c>
      <c r="J14" s="220">
        <v>0.3</v>
      </c>
      <c r="K14" s="221">
        <f t="shared" si="1"/>
        <v>0.15</v>
      </c>
      <c r="L14" s="147">
        <f t="shared" si="2"/>
        <v>0</v>
      </c>
      <c r="M14" s="106"/>
    </row>
    <row r="15" spans="1:13" ht="15" customHeight="1" x14ac:dyDescent="0.2">
      <c r="A15" s="104"/>
      <c r="B15" s="148">
        <v>40015</v>
      </c>
      <c r="C15" s="576"/>
      <c r="D15" s="216">
        <v>16</v>
      </c>
      <c r="E15" s="217">
        <v>18</v>
      </c>
      <c r="F15" s="143">
        <v>2.25</v>
      </c>
      <c r="G15" s="218">
        <v>0.3</v>
      </c>
      <c r="H15" s="138">
        <v>1.65</v>
      </c>
      <c r="I15" s="215">
        <f t="shared" si="0"/>
        <v>0.30000000000000004</v>
      </c>
      <c r="J15" s="220">
        <v>0.3</v>
      </c>
      <c r="K15" s="221">
        <f t="shared" si="1"/>
        <v>0.15</v>
      </c>
      <c r="L15" s="147">
        <f t="shared" si="2"/>
        <v>0</v>
      </c>
      <c r="M15" s="106"/>
    </row>
    <row r="16" spans="1:13" ht="15" customHeight="1" x14ac:dyDescent="0.2">
      <c r="A16" s="104"/>
      <c r="B16" s="542" t="s">
        <v>29</v>
      </c>
      <c r="C16" s="577"/>
      <c r="D16" s="150">
        <v>18</v>
      </c>
      <c r="E16" s="194">
        <v>25</v>
      </c>
      <c r="F16" s="152">
        <v>2.2999999999999998</v>
      </c>
      <c r="G16" s="152">
        <v>0.3</v>
      </c>
      <c r="H16" s="230">
        <v>1.7</v>
      </c>
      <c r="I16" s="153">
        <f t="shared" si="0"/>
        <v>0.29999999999999982</v>
      </c>
      <c r="J16" s="231">
        <v>0.3</v>
      </c>
      <c r="K16" s="155">
        <f t="shared" si="1"/>
        <v>0.15</v>
      </c>
      <c r="L16" s="156">
        <f t="shared" si="2"/>
        <v>0</v>
      </c>
      <c r="M16" s="106"/>
    </row>
    <row r="17" spans="1:13" ht="15" customHeight="1" x14ac:dyDescent="0.2">
      <c r="A17" s="104"/>
      <c r="B17" s="542"/>
      <c r="C17" s="578" t="s">
        <v>119</v>
      </c>
      <c r="D17" s="157"/>
      <c r="E17" s="228">
        <v>7</v>
      </c>
      <c r="F17" s="138">
        <v>1.5</v>
      </c>
      <c r="G17" s="245">
        <v>0.3</v>
      </c>
      <c r="H17" s="138" t="s">
        <v>83</v>
      </c>
      <c r="I17" s="232">
        <f t="shared" ref="I17:I26" si="3">F17-G17</f>
        <v>1.2</v>
      </c>
      <c r="J17" s="233">
        <v>0.3</v>
      </c>
      <c r="K17" s="234">
        <f t="shared" ref="K17:K26" si="4">J17/2</f>
        <v>0.15</v>
      </c>
      <c r="L17" s="142">
        <f t="shared" ref="L17:L26" si="5">F17-G17-J17</f>
        <v>0.89999999999999991</v>
      </c>
      <c r="M17" s="106"/>
    </row>
    <row r="18" spans="1:13" ht="15" customHeight="1" x14ac:dyDescent="0.2">
      <c r="A18" s="104"/>
      <c r="B18" s="148">
        <v>40043</v>
      </c>
      <c r="C18" s="578"/>
      <c r="D18" s="157">
        <v>7</v>
      </c>
      <c r="E18" s="228">
        <v>8</v>
      </c>
      <c r="F18" s="138">
        <v>1.55</v>
      </c>
      <c r="G18" s="218">
        <v>0.3</v>
      </c>
      <c r="H18" s="143" t="s">
        <v>83</v>
      </c>
      <c r="I18" s="235">
        <f t="shared" si="3"/>
        <v>1.25</v>
      </c>
      <c r="J18" s="236">
        <v>0.3</v>
      </c>
      <c r="K18" s="237">
        <f t="shared" si="4"/>
        <v>0.15</v>
      </c>
      <c r="L18" s="142">
        <f t="shared" si="5"/>
        <v>0.95</v>
      </c>
      <c r="M18" s="106"/>
    </row>
    <row r="19" spans="1:13" ht="15" customHeight="1" x14ac:dyDescent="0.2">
      <c r="A19" s="104"/>
      <c r="B19" s="170"/>
      <c r="C19" s="578"/>
      <c r="D19" s="157">
        <v>8</v>
      </c>
      <c r="E19" s="228">
        <v>9</v>
      </c>
      <c r="F19" s="138">
        <v>1.65</v>
      </c>
      <c r="G19" s="218">
        <v>0.3</v>
      </c>
      <c r="H19" s="143" t="s">
        <v>83</v>
      </c>
      <c r="I19" s="238">
        <f t="shared" si="3"/>
        <v>1.3499999999999999</v>
      </c>
      <c r="J19" s="236">
        <v>0.3</v>
      </c>
      <c r="K19" s="221">
        <f t="shared" si="4"/>
        <v>0.15</v>
      </c>
      <c r="L19" s="142">
        <f t="shared" si="5"/>
        <v>1.0499999999999998</v>
      </c>
      <c r="M19" s="106"/>
    </row>
    <row r="20" spans="1:13" ht="15" customHeight="1" x14ac:dyDescent="0.2">
      <c r="A20" s="104"/>
      <c r="B20" s="170"/>
      <c r="C20" s="578"/>
      <c r="D20" s="157">
        <v>9</v>
      </c>
      <c r="E20" s="228">
        <v>11</v>
      </c>
      <c r="F20" s="138">
        <v>1.75</v>
      </c>
      <c r="G20" s="218">
        <v>0.3</v>
      </c>
      <c r="H20" s="143" t="s">
        <v>83</v>
      </c>
      <c r="I20" s="239">
        <f t="shared" si="3"/>
        <v>1.45</v>
      </c>
      <c r="J20" s="236">
        <v>0.3</v>
      </c>
      <c r="K20" s="221">
        <f t="shared" si="4"/>
        <v>0.15</v>
      </c>
      <c r="L20" s="142">
        <f t="shared" si="5"/>
        <v>1.1499999999999999</v>
      </c>
      <c r="M20" s="106"/>
    </row>
    <row r="21" spans="1:13" ht="15" customHeight="1" x14ac:dyDescent="0.2">
      <c r="A21" s="104"/>
      <c r="B21" s="170"/>
      <c r="C21" s="578"/>
      <c r="D21" s="136">
        <v>11</v>
      </c>
      <c r="E21" s="229">
        <v>12</v>
      </c>
      <c r="F21" s="138">
        <v>1.85</v>
      </c>
      <c r="G21" s="218">
        <v>0.3</v>
      </c>
      <c r="H21" s="143" t="s">
        <v>83</v>
      </c>
      <c r="I21" s="239">
        <f t="shared" si="3"/>
        <v>1.55</v>
      </c>
      <c r="J21" s="236">
        <v>0.3</v>
      </c>
      <c r="K21" s="221">
        <f t="shared" si="4"/>
        <v>0.15</v>
      </c>
      <c r="L21" s="142">
        <f t="shared" si="5"/>
        <v>1.25</v>
      </c>
      <c r="M21" s="106"/>
    </row>
    <row r="22" spans="1:13" ht="15" customHeight="1" x14ac:dyDescent="0.2">
      <c r="A22" s="104"/>
      <c r="B22" s="170"/>
      <c r="C22" s="578"/>
      <c r="D22" s="136">
        <v>12</v>
      </c>
      <c r="E22" s="229">
        <v>13</v>
      </c>
      <c r="F22" s="143">
        <v>1.95</v>
      </c>
      <c r="G22" s="218">
        <v>0.3</v>
      </c>
      <c r="H22" s="143" t="s">
        <v>83</v>
      </c>
      <c r="I22" s="239">
        <f t="shared" si="3"/>
        <v>1.65</v>
      </c>
      <c r="J22" s="236">
        <v>0.3</v>
      </c>
      <c r="K22" s="146">
        <f t="shared" si="4"/>
        <v>0.15</v>
      </c>
      <c r="L22" s="147">
        <f t="shared" si="5"/>
        <v>1.3499999999999999</v>
      </c>
      <c r="M22" s="106"/>
    </row>
    <row r="23" spans="1:13" ht="15" customHeight="1" x14ac:dyDescent="0.2">
      <c r="A23" s="104"/>
      <c r="B23" s="170"/>
      <c r="C23" s="578"/>
      <c r="D23" s="136">
        <v>13</v>
      </c>
      <c r="E23" s="229">
        <v>15</v>
      </c>
      <c r="F23" s="143">
        <v>2.0499999999999998</v>
      </c>
      <c r="G23" s="218">
        <v>0.3</v>
      </c>
      <c r="H23" s="143" t="s">
        <v>83</v>
      </c>
      <c r="I23" s="239">
        <f t="shared" si="3"/>
        <v>1.7499999999999998</v>
      </c>
      <c r="J23" s="236">
        <v>0.3</v>
      </c>
      <c r="K23" s="237">
        <f t="shared" si="4"/>
        <v>0.15</v>
      </c>
      <c r="L23" s="147">
        <f t="shared" si="5"/>
        <v>1.4499999999999997</v>
      </c>
      <c r="M23" s="106"/>
    </row>
    <row r="24" spans="1:13" ht="15" customHeight="1" x14ac:dyDescent="0.2">
      <c r="A24" s="104"/>
      <c r="B24" s="170"/>
      <c r="C24" s="578"/>
      <c r="D24" s="136">
        <v>15</v>
      </c>
      <c r="E24" s="229">
        <v>16</v>
      </c>
      <c r="F24" s="143">
        <v>2.15</v>
      </c>
      <c r="G24" s="218">
        <v>0.3</v>
      </c>
      <c r="H24" s="143" t="s">
        <v>83</v>
      </c>
      <c r="I24" s="239">
        <f t="shared" si="3"/>
        <v>1.8499999999999999</v>
      </c>
      <c r="J24" s="236">
        <v>0.3</v>
      </c>
      <c r="K24" s="146">
        <f t="shared" si="4"/>
        <v>0.15</v>
      </c>
      <c r="L24" s="147">
        <f t="shared" si="5"/>
        <v>1.5499999999999998</v>
      </c>
      <c r="M24" s="106"/>
    </row>
    <row r="25" spans="1:13" ht="15" customHeight="1" x14ac:dyDescent="0.2">
      <c r="A25" s="104"/>
      <c r="B25" s="170"/>
      <c r="C25" s="578"/>
      <c r="D25" s="216">
        <v>16</v>
      </c>
      <c r="E25" s="217">
        <v>18</v>
      </c>
      <c r="F25" s="143">
        <v>2.25</v>
      </c>
      <c r="G25" s="218">
        <v>0.3</v>
      </c>
      <c r="H25" s="218" t="s">
        <v>83</v>
      </c>
      <c r="I25" s="239">
        <f t="shared" si="3"/>
        <v>1.95</v>
      </c>
      <c r="J25" s="236">
        <v>0.3</v>
      </c>
      <c r="K25" s="141">
        <f t="shared" si="4"/>
        <v>0.15</v>
      </c>
      <c r="L25" s="222">
        <f t="shared" si="5"/>
        <v>1.65</v>
      </c>
      <c r="M25" s="106"/>
    </row>
    <row r="26" spans="1:13" ht="15" customHeight="1" thickBot="1" x14ac:dyDescent="0.25">
      <c r="A26" s="104"/>
      <c r="B26" s="200"/>
      <c r="C26" s="579"/>
      <c r="D26" s="167">
        <v>18</v>
      </c>
      <c r="E26" s="196">
        <v>25</v>
      </c>
      <c r="F26" s="162">
        <v>2.2999999999999998</v>
      </c>
      <c r="G26" s="162">
        <v>0.3</v>
      </c>
      <c r="H26" s="162" t="s">
        <v>83</v>
      </c>
      <c r="I26" s="240">
        <f t="shared" si="3"/>
        <v>1.9999999999999998</v>
      </c>
      <c r="J26" s="241">
        <v>0.3</v>
      </c>
      <c r="K26" s="165">
        <f t="shared" si="4"/>
        <v>0.15</v>
      </c>
      <c r="L26" s="197">
        <f t="shared" si="5"/>
        <v>1.6999999999999997</v>
      </c>
      <c r="M26" s="106"/>
    </row>
    <row r="27" spans="1:13" ht="15" customHeight="1" x14ac:dyDescent="0.2">
      <c r="A27" s="104"/>
      <c r="B27" s="223"/>
      <c r="C27" s="575" t="s">
        <v>220</v>
      </c>
      <c r="D27" s="127"/>
      <c r="E27" s="224">
        <v>8</v>
      </c>
      <c r="F27" s="129">
        <v>1.6</v>
      </c>
      <c r="G27" s="225">
        <v>0.3</v>
      </c>
      <c r="H27" s="129">
        <v>1</v>
      </c>
      <c r="I27" s="214">
        <f t="shared" ref="I27:I32" si="6">F27-G27-H27</f>
        <v>0.30000000000000004</v>
      </c>
      <c r="J27" s="226">
        <v>0.3</v>
      </c>
      <c r="K27" s="227">
        <f t="shared" ref="K27:K32" si="7">J27/2</f>
        <v>0.15</v>
      </c>
      <c r="L27" s="133">
        <f t="shared" ref="L27:L32" si="8">F27-G27-H27-J27</f>
        <v>0</v>
      </c>
      <c r="M27" s="106"/>
    </row>
    <row r="28" spans="1:13" ht="15" customHeight="1" x14ac:dyDescent="0.2">
      <c r="A28" s="104"/>
      <c r="B28" s="169"/>
      <c r="C28" s="580"/>
      <c r="D28" s="157">
        <v>8</v>
      </c>
      <c r="E28" s="228">
        <v>9</v>
      </c>
      <c r="F28" s="138">
        <v>1.65</v>
      </c>
      <c r="G28" s="218">
        <v>0.3</v>
      </c>
      <c r="H28" s="138">
        <v>1.05</v>
      </c>
      <c r="I28" s="215">
        <f t="shared" si="6"/>
        <v>0.29999999999999982</v>
      </c>
      <c r="J28" s="220">
        <v>0.3</v>
      </c>
      <c r="K28" s="221">
        <f t="shared" si="7"/>
        <v>0.15</v>
      </c>
      <c r="L28" s="147">
        <f t="shared" si="8"/>
        <v>0</v>
      </c>
      <c r="M28" s="106"/>
    </row>
    <row r="29" spans="1:13" ht="15" customHeight="1" x14ac:dyDescent="0.2">
      <c r="A29" s="104"/>
      <c r="B29" s="169"/>
      <c r="C29" s="580"/>
      <c r="D29" s="157">
        <v>9</v>
      </c>
      <c r="E29" s="228">
        <v>10</v>
      </c>
      <c r="F29" s="138">
        <v>1.75</v>
      </c>
      <c r="G29" s="218">
        <v>0.3</v>
      </c>
      <c r="H29" s="138">
        <v>1.1499999999999999</v>
      </c>
      <c r="I29" s="215">
        <f t="shared" si="6"/>
        <v>0.30000000000000004</v>
      </c>
      <c r="J29" s="220">
        <v>0.3</v>
      </c>
      <c r="K29" s="221">
        <f t="shared" si="7"/>
        <v>0.15</v>
      </c>
      <c r="L29" s="147">
        <f t="shared" si="8"/>
        <v>0</v>
      </c>
      <c r="M29" s="106"/>
    </row>
    <row r="30" spans="1:13" ht="15" customHeight="1" x14ac:dyDescent="0.2">
      <c r="A30" s="104"/>
      <c r="B30" s="169"/>
      <c r="C30" s="580"/>
      <c r="D30" s="136">
        <v>10</v>
      </c>
      <c r="E30" s="229">
        <v>11</v>
      </c>
      <c r="F30" s="138">
        <v>1.85</v>
      </c>
      <c r="G30" s="218">
        <v>0.3</v>
      </c>
      <c r="H30" s="138">
        <v>1.25</v>
      </c>
      <c r="I30" s="215">
        <f t="shared" si="6"/>
        <v>0.30000000000000004</v>
      </c>
      <c r="J30" s="220">
        <v>0.3</v>
      </c>
      <c r="K30" s="221">
        <f t="shared" si="7"/>
        <v>0.15</v>
      </c>
      <c r="L30" s="147">
        <f t="shared" si="8"/>
        <v>0</v>
      </c>
      <c r="M30" s="106"/>
    </row>
    <row r="31" spans="1:13" ht="15" customHeight="1" x14ac:dyDescent="0.2">
      <c r="A31" s="104"/>
      <c r="B31" s="169"/>
      <c r="C31" s="576"/>
      <c r="D31" s="136">
        <v>11</v>
      </c>
      <c r="E31" s="229">
        <v>12</v>
      </c>
      <c r="F31" s="143">
        <v>1.95</v>
      </c>
      <c r="G31" s="218">
        <v>0.3</v>
      </c>
      <c r="H31" s="143">
        <v>1.35</v>
      </c>
      <c r="I31" s="215">
        <f t="shared" si="6"/>
        <v>0.29999999999999982</v>
      </c>
      <c r="J31" s="220">
        <v>0.3</v>
      </c>
      <c r="K31" s="221">
        <f t="shared" si="7"/>
        <v>0.15</v>
      </c>
      <c r="L31" s="147">
        <f t="shared" si="8"/>
        <v>0</v>
      </c>
      <c r="M31" s="106"/>
    </row>
    <row r="32" spans="1:13" ht="15" customHeight="1" x14ac:dyDescent="0.2">
      <c r="A32" s="104"/>
      <c r="B32" s="169"/>
      <c r="C32" s="576"/>
      <c r="D32" s="136">
        <v>12</v>
      </c>
      <c r="E32" s="229">
        <v>13</v>
      </c>
      <c r="F32" s="143">
        <v>2.0499999999999998</v>
      </c>
      <c r="G32" s="218">
        <v>0.3</v>
      </c>
      <c r="H32" s="143">
        <v>1.45</v>
      </c>
      <c r="I32" s="215">
        <f t="shared" si="6"/>
        <v>0.29999999999999982</v>
      </c>
      <c r="J32" s="220">
        <v>0.3</v>
      </c>
      <c r="K32" s="221">
        <f t="shared" si="7"/>
        <v>0.15</v>
      </c>
      <c r="L32" s="147">
        <f t="shared" si="8"/>
        <v>0</v>
      </c>
      <c r="M32" s="106"/>
    </row>
    <row r="33" spans="1:13" ht="15" customHeight="1" x14ac:dyDescent="0.2">
      <c r="A33" s="104"/>
      <c r="B33" s="170"/>
      <c r="C33" s="576"/>
      <c r="D33" s="136">
        <v>13</v>
      </c>
      <c r="E33" s="229">
        <v>15</v>
      </c>
      <c r="F33" s="143">
        <v>2.15</v>
      </c>
      <c r="G33" s="218">
        <v>0.3</v>
      </c>
      <c r="H33" s="143">
        <v>1.55</v>
      </c>
      <c r="I33" s="215">
        <f>F33-G33-H33</f>
        <v>0.29999999999999982</v>
      </c>
      <c r="J33" s="220">
        <v>0.3</v>
      </c>
      <c r="K33" s="221">
        <f t="shared" ref="K33:K42" si="9">J33/2</f>
        <v>0.15</v>
      </c>
      <c r="L33" s="147">
        <f>F33-G33-H33-J33</f>
        <v>0</v>
      </c>
      <c r="M33" s="106"/>
    </row>
    <row r="34" spans="1:13" ht="15" customHeight="1" x14ac:dyDescent="0.2">
      <c r="A34" s="104"/>
      <c r="B34" s="148">
        <v>40044</v>
      </c>
      <c r="C34" s="576"/>
      <c r="D34" s="216">
        <v>15</v>
      </c>
      <c r="E34" s="217">
        <v>17</v>
      </c>
      <c r="F34" s="143">
        <v>2.25</v>
      </c>
      <c r="G34" s="218">
        <v>0.3</v>
      </c>
      <c r="H34" s="138">
        <v>1.65</v>
      </c>
      <c r="I34" s="215">
        <f>F34-G34-H34</f>
        <v>0.30000000000000004</v>
      </c>
      <c r="J34" s="220">
        <v>0.3</v>
      </c>
      <c r="K34" s="221">
        <f t="shared" si="9"/>
        <v>0.15</v>
      </c>
      <c r="L34" s="147">
        <f>F34-G34-H34-J34</f>
        <v>0</v>
      </c>
      <c r="M34" s="106"/>
    </row>
    <row r="35" spans="1:13" ht="15" customHeight="1" x14ac:dyDescent="0.2">
      <c r="A35" s="104"/>
      <c r="B35" s="542" t="s">
        <v>29</v>
      </c>
      <c r="C35" s="577"/>
      <c r="D35" s="150">
        <v>17</v>
      </c>
      <c r="E35" s="194">
        <v>25</v>
      </c>
      <c r="F35" s="152">
        <v>2.2999999999999998</v>
      </c>
      <c r="G35" s="152">
        <v>0.3</v>
      </c>
      <c r="H35" s="230">
        <v>1.7</v>
      </c>
      <c r="I35" s="153">
        <f>F35-G35-H35</f>
        <v>0.29999999999999982</v>
      </c>
      <c r="J35" s="231">
        <v>0.3</v>
      </c>
      <c r="K35" s="155">
        <f t="shared" si="9"/>
        <v>0.15</v>
      </c>
      <c r="L35" s="156">
        <f>F35-G35-H35-J35</f>
        <v>0</v>
      </c>
      <c r="M35" s="106"/>
    </row>
    <row r="36" spans="1:13" ht="15" customHeight="1" x14ac:dyDescent="0.2">
      <c r="A36" s="104"/>
      <c r="B36" s="542"/>
      <c r="C36" s="578" t="s">
        <v>119</v>
      </c>
      <c r="D36" s="157"/>
      <c r="E36" s="228">
        <v>8</v>
      </c>
      <c r="F36" s="138">
        <v>1.6</v>
      </c>
      <c r="G36" s="245">
        <v>0.3</v>
      </c>
      <c r="H36" s="138" t="s">
        <v>83</v>
      </c>
      <c r="I36" s="232">
        <f t="shared" ref="I36:I44" si="10">F36-G36</f>
        <v>1.3</v>
      </c>
      <c r="J36" s="233">
        <v>0.3</v>
      </c>
      <c r="K36" s="234">
        <f t="shared" si="9"/>
        <v>0.15</v>
      </c>
      <c r="L36" s="142">
        <f t="shared" ref="L36:L44" si="11">F36-G36-J36</f>
        <v>1</v>
      </c>
      <c r="M36" s="106"/>
    </row>
    <row r="37" spans="1:13" ht="15" customHeight="1" x14ac:dyDescent="0.2">
      <c r="A37" s="104"/>
      <c r="B37" s="148">
        <v>40073</v>
      </c>
      <c r="C37" s="578"/>
      <c r="D37" s="157">
        <v>8</v>
      </c>
      <c r="E37" s="228">
        <v>9</v>
      </c>
      <c r="F37" s="138">
        <v>1.65</v>
      </c>
      <c r="G37" s="218">
        <v>0.3</v>
      </c>
      <c r="H37" s="143" t="s">
        <v>83</v>
      </c>
      <c r="I37" s="238">
        <f t="shared" si="10"/>
        <v>1.3499999999999999</v>
      </c>
      <c r="J37" s="236">
        <v>0.3</v>
      </c>
      <c r="K37" s="221">
        <f t="shared" si="9"/>
        <v>0.15</v>
      </c>
      <c r="L37" s="142">
        <f t="shared" si="11"/>
        <v>1.0499999999999998</v>
      </c>
      <c r="M37" s="106"/>
    </row>
    <row r="38" spans="1:13" ht="15" customHeight="1" x14ac:dyDescent="0.2">
      <c r="A38" s="104"/>
      <c r="B38" s="170"/>
      <c r="C38" s="578"/>
      <c r="D38" s="157">
        <v>9</v>
      </c>
      <c r="E38" s="228">
        <v>10</v>
      </c>
      <c r="F38" s="138">
        <v>1.75</v>
      </c>
      <c r="G38" s="218">
        <v>0.3</v>
      </c>
      <c r="H38" s="143" t="s">
        <v>83</v>
      </c>
      <c r="I38" s="239">
        <f t="shared" si="10"/>
        <v>1.45</v>
      </c>
      <c r="J38" s="236">
        <v>0.3</v>
      </c>
      <c r="K38" s="221">
        <f t="shared" si="9"/>
        <v>0.15</v>
      </c>
      <c r="L38" s="142">
        <f t="shared" si="11"/>
        <v>1.1499999999999999</v>
      </c>
      <c r="M38" s="106"/>
    </row>
    <row r="39" spans="1:13" ht="15" customHeight="1" x14ac:dyDescent="0.2">
      <c r="A39" s="104"/>
      <c r="B39" s="170"/>
      <c r="C39" s="578"/>
      <c r="D39" s="136">
        <v>10</v>
      </c>
      <c r="E39" s="229">
        <v>11</v>
      </c>
      <c r="F39" s="138">
        <v>1.85</v>
      </c>
      <c r="G39" s="218">
        <v>0.3</v>
      </c>
      <c r="H39" s="143" t="s">
        <v>83</v>
      </c>
      <c r="I39" s="239">
        <f t="shared" si="10"/>
        <v>1.55</v>
      </c>
      <c r="J39" s="236">
        <v>0.3</v>
      </c>
      <c r="K39" s="221">
        <f t="shared" si="9"/>
        <v>0.15</v>
      </c>
      <c r="L39" s="142">
        <f t="shared" si="11"/>
        <v>1.25</v>
      </c>
      <c r="M39" s="106"/>
    </row>
    <row r="40" spans="1:13" ht="15" customHeight="1" x14ac:dyDescent="0.2">
      <c r="A40" s="104"/>
      <c r="B40" s="170"/>
      <c r="C40" s="578"/>
      <c r="D40" s="136">
        <v>11</v>
      </c>
      <c r="E40" s="229">
        <v>12</v>
      </c>
      <c r="F40" s="143">
        <v>1.95</v>
      </c>
      <c r="G40" s="218">
        <v>0.3</v>
      </c>
      <c r="H40" s="143" t="s">
        <v>83</v>
      </c>
      <c r="I40" s="239">
        <f t="shared" si="10"/>
        <v>1.65</v>
      </c>
      <c r="J40" s="236">
        <v>0.3</v>
      </c>
      <c r="K40" s="146">
        <f t="shared" si="9"/>
        <v>0.15</v>
      </c>
      <c r="L40" s="147">
        <f t="shared" si="11"/>
        <v>1.3499999999999999</v>
      </c>
      <c r="M40" s="106"/>
    </row>
    <row r="41" spans="1:13" ht="15" customHeight="1" x14ac:dyDescent="0.2">
      <c r="A41" s="104"/>
      <c r="B41" s="170"/>
      <c r="C41" s="578"/>
      <c r="D41" s="136">
        <v>12</v>
      </c>
      <c r="E41" s="229">
        <v>13</v>
      </c>
      <c r="F41" s="143">
        <v>2.0499999999999998</v>
      </c>
      <c r="G41" s="218">
        <v>0.3</v>
      </c>
      <c r="H41" s="143" t="s">
        <v>83</v>
      </c>
      <c r="I41" s="239">
        <f t="shared" si="10"/>
        <v>1.7499999999999998</v>
      </c>
      <c r="J41" s="236">
        <v>0.3</v>
      </c>
      <c r="K41" s="237">
        <f t="shared" si="9"/>
        <v>0.15</v>
      </c>
      <c r="L41" s="147">
        <f t="shared" si="11"/>
        <v>1.4499999999999997</v>
      </c>
      <c r="M41" s="106"/>
    </row>
    <row r="42" spans="1:13" ht="15" customHeight="1" x14ac:dyDescent="0.2">
      <c r="A42" s="104"/>
      <c r="B42" s="170"/>
      <c r="C42" s="578"/>
      <c r="D42" s="136">
        <v>13</v>
      </c>
      <c r="E42" s="229">
        <v>15</v>
      </c>
      <c r="F42" s="143">
        <v>2.15</v>
      </c>
      <c r="G42" s="218">
        <v>0.3</v>
      </c>
      <c r="H42" s="143" t="s">
        <v>83</v>
      </c>
      <c r="I42" s="239">
        <f t="shared" si="10"/>
        <v>1.8499999999999999</v>
      </c>
      <c r="J42" s="236">
        <v>0.3</v>
      </c>
      <c r="K42" s="146">
        <f t="shared" si="9"/>
        <v>0.15</v>
      </c>
      <c r="L42" s="147">
        <f t="shared" si="11"/>
        <v>1.5499999999999998</v>
      </c>
      <c r="M42" s="106"/>
    </row>
    <row r="43" spans="1:13" ht="15" customHeight="1" x14ac:dyDescent="0.2">
      <c r="A43" s="104"/>
      <c r="B43" s="170"/>
      <c r="C43" s="578"/>
      <c r="D43" s="216">
        <v>15</v>
      </c>
      <c r="E43" s="217">
        <v>17</v>
      </c>
      <c r="F43" s="143">
        <v>2.25</v>
      </c>
      <c r="G43" s="218">
        <v>0.3</v>
      </c>
      <c r="H43" s="218" t="s">
        <v>83</v>
      </c>
      <c r="I43" s="239">
        <f t="shared" si="10"/>
        <v>1.95</v>
      </c>
      <c r="J43" s="236">
        <v>0.3</v>
      </c>
      <c r="K43" s="141">
        <f t="shared" ref="K43:K52" si="12">J43/2</f>
        <v>0.15</v>
      </c>
      <c r="L43" s="222">
        <f t="shared" si="11"/>
        <v>1.65</v>
      </c>
      <c r="M43" s="106"/>
    </row>
    <row r="44" spans="1:13" ht="15" customHeight="1" thickBot="1" x14ac:dyDescent="0.25">
      <c r="A44" s="104"/>
      <c r="B44" s="200"/>
      <c r="C44" s="579"/>
      <c r="D44" s="216">
        <v>17</v>
      </c>
      <c r="E44" s="217">
        <v>25</v>
      </c>
      <c r="F44" s="162">
        <v>2.2999999999999998</v>
      </c>
      <c r="G44" s="162">
        <v>0.3</v>
      </c>
      <c r="H44" s="162" t="s">
        <v>83</v>
      </c>
      <c r="I44" s="240">
        <f t="shared" si="10"/>
        <v>1.9999999999999998</v>
      </c>
      <c r="J44" s="241">
        <v>0.3</v>
      </c>
      <c r="K44" s="165">
        <f t="shared" si="12"/>
        <v>0.15</v>
      </c>
      <c r="L44" s="197">
        <f t="shared" si="11"/>
        <v>1.6999999999999997</v>
      </c>
      <c r="M44" s="106"/>
    </row>
    <row r="45" spans="1:13" ht="15.75" customHeight="1" x14ac:dyDescent="0.2">
      <c r="B45" s="223"/>
      <c r="C45" s="575" t="s">
        <v>220</v>
      </c>
      <c r="D45" s="127"/>
      <c r="E45" s="224">
        <v>8</v>
      </c>
      <c r="F45" s="129">
        <v>1.55</v>
      </c>
      <c r="G45" s="225">
        <v>0.33</v>
      </c>
      <c r="H45" s="129">
        <v>0.9</v>
      </c>
      <c r="I45" s="214">
        <f t="shared" ref="I45:I53" si="13">F45-G45-H45</f>
        <v>0.31999999999999995</v>
      </c>
      <c r="J45" s="226">
        <v>0.32</v>
      </c>
      <c r="K45" s="227">
        <f t="shared" si="12"/>
        <v>0.16</v>
      </c>
      <c r="L45" s="133">
        <f t="shared" ref="L45:L53" si="14">F45-G45-H45-J45</f>
        <v>0</v>
      </c>
    </row>
    <row r="46" spans="1:13" ht="15.75" customHeight="1" x14ac:dyDescent="0.2">
      <c r="B46" s="169"/>
      <c r="C46" s="580"/>
      <c r="D46" s="157">
        <v>8</v>
      </c>
      <c r="E46" s="228">
        <v>9</v>
      </c>
      <c r="F46" s="138">
        <v>1.6</v>
      </c>
      <c r="G46" s="218">
        <v>0.33</v>
      </c>
      <c r="H46" s="138">
        <v>0.95</v>
      </c>
      <c r="I46" s="215">
        <f t="shared" si="13"/>
        <v>0.32000000000000006</v>
      </c>
      <c r="J46" s="220">
        <v>0.32</v>
      </c>
      <c r="K46" s="221">
        <f t="shared" si="12"/>
        <v>0.16</v>
      </c>
      <c r="L46" s="147">
        <f t="shared" si="14"/>
        <v>0</v>
      </c>
    </row>
    <row r="47" spans="1:13" ht="15.75" customHeight="1" x14ac:dyDescent="0.2">
      <c r="B47" s="169"/>
      <c r="C47" s="580"/>
      <c r="D47" s="157">
        <v>9</v>
      </c>
      <c r="E47" s="228">
        <v>10</v>
      </c>
      <c r="F47" s="138">
        <v>1.7</v>
      </c>
      <c r="G47" s="218">
        <v>0.33</v>
      </c>
      <c r="H47" s="138">
        <v>1.05</v>
      </c>
      <c r="I47" s="215">
        <f t="shared" si="13"/>
        <v>0.31999999999999984</v>
      </c>
      <c r="J47" s="220">
        <v>0.32</v>
      </c>
      <c r="K47" s="221">
        <f t="shared" si="12"/>
        <v>0.16</v>
      </c>
      <c r="L47" s="147">
        <f t="shared" si="14"/>
        <v>0</v>
      </c>
    </row>
    <row r="48" spans="1:13" ht="15.75" customHeight="1" x14ac:dyDescent="0.2">
      <c r="B48" s="169"/>
      <c r="C48" s="580"/>
      <c r="D48" s="136">
        <v>10</v>
      </c>
      <c r="E48" s="229">
        <v>11</v>
      </c>
      <c r="F48" s="138">
        <v>1.8</v>
      </c>
      <c r="G48" s="218">
        <v>0.33</v>
      </c>
      <c r="H48" s="138">
        <v>1.1499999999999999</v>
      </c>
      <c r="I48" s="215">
        <f t="shared" si="13"/>
        <v>0.32000000000000006</v>
      </c>
      <c r="J48" s="220">
        <v>0.32</v>
      </c>
      <c r="K48" s="221">
        <f t="shared" si="12"/>
        <v>0.16</v>
      </c>
      <c r="L48" s="147">
        <f t="shared" si="14"/>
        <v>0</v>
      </c>
    </row>
    <row r="49" spans="2:12" ht="15.75" customHeight="1" x14ac:dyDescent="0.2">
      <c r="B49" s="169"/>
      <c r="C49" s="576"/>
      <c r="D49" s="136">
        <v>11</v>
      </c>
      <c r="E49" s="229">
        <v>13</v>
      </c>
      <c r="F49" s="143">
        <v>1.9</v>
      </c>
      <c r="G49" s="218">
        <v>0.33</v>
      </c>
      <c r="H49" s="143">
        <v>1.25</v>
      </c>
      <c r="I49" s="215">
        <f t="shared" si="13"/>
        <v>0.31999999999999984</v>
      </c>
      <c r="J49" s="220">
        <v>0.32</v>
      </c>
      <c r="K49" s="221">
        <f t="shared" si="12"/>
        <v>0.16</v>
      </c>
      <c r="L49" s="147">
        <f t="shared" si="14"/>
        <v>0</v>
      </c>
    </row>
    <row r="50" spans="2:12" ht="15.75" customHeight="1" x14ac:dyDescent="0.2">
      <c r="B50" s="169"/>
      <c r="C50" s="576"/>
      <c r="D50" s="136">
        <v>13</v>
      </c>
      <c r="E50" s="229">
        <v>14</v>
      </c>
      <c r="F50" s="143">
        <v>2</v>
      </c>
      <c r="G50" s="218">
        <v>0.33</v>
      </c>
      <c r="H50" s="143">
        <v>1.35</v>
      </c>
      <c r="I50" s="215">
        <f t="shared" si="13"/>
        <v>0.31999999999999984</v>
      </c>
      <c r="J50" s="220">
        <v>0.32</v>
      </c>
      <c r="K50" s="221">
        <f t="shared" si="12"/>
        <v>0.16</v>
      </c>
      <c r="L50" s="147">
        <f t="shared" si="14"/>
        <v>0</v>
      </c>
    </row>
    <row r="51" spans="2:12" ht="15.75" customHeight="1" x14ac:dyDescent="0.2">
      <c r="B51" s="148"/>
      <c r="C51" s="576"/>
      <c r="D51" s="136">
        <v>14</v>
      </c>
      <c r="E51" s="229">
        <v>15</v>
      </c>
      <c r="F51" s="143">
        <v>2.1</v>
      </c>
      <c r="G51" s="218">
        <v>0.33</v>
      </c>
      <c r="H51" s="143">
        <v>1.45</v>
      </c>
      <c r="I51" s="215">
        <f t="shared" si="13"/>
        <v>0.32000000000000006</v>
      </c>
      <c r="J51" s="220">
        <v>0.32</v>
      </c>
      <c r="K51" s="221">
        <f t="shared" si="12"/>
        <v>0.16</v>
      </c>
      <c r="L51" s="147">
        <f t="shared" si="14"/>
        <v>0</v>
      </c>
    </row>
    <row r="52" spans="2:12" ht="15.75" customHeight="1" x14ac:dyDescent="0.2">
      <c r="B52" s="148">
        <v>40074</v>
      </c>
      <c r="C52" s="576"/>
      <c r="D52" s="216">
        <v>15</v>
      </c>
      <c r="E52" s="217">
        <v>17</v>
      </c>
      <c r="F52" s="143">
        <v>2.2000000000000002</v>
      </c>
      <c r="G52" s="218">
        <v>0.33</v>
      </c>
      <c r="H52" s="138">
        <v>1.55</v>
      </c>
      <c r="I52" s="215">
        <f t="shared" si="13"/>
        <v>0.32000000000000006</v>
      </c>
      <c r="J52" s="220">
        <v>0.32</v>
      </c>
      <c r="K52" s="221">
        <f t="shared" si="12"/>
        <v>0.16</v>
      </c>
      <c r="L52" s="147">
        <f t="shared" si="14"/>
        <v>0</v>
      </c>
    </row>
    <row r="53" spans="2:12" ht="15.75" customHeight="1" x14ac:dyDescent="0.2">
      <c r="B53" s="542" t="s">
        <v>29</v>
      </c>
      <c r="C53" s="577"/>
      <c r="D53" s="150">
        <v>17</v>
      </c>
      <c r="E53" s="194">
        <v>25</v>
      </c>
      <c r="F53" s="152">
        <v>2.25</v>
      </c>
      <c r="G53" s="152">
        <v>0.33</v>
      </c>
      <c r="H53" s="230">
        <v>1.6</v>
      </c>
      <c r="I53" s="153">
        <f t="shared" si="13"/>
        <v>0.31999999999999984</v>
      </c>
      <c r="J53" s="231">
        <v>0.32</v>
      </c>
      <c r="K53" s="155">
        <f t="shared" ref="K53:K64" si="15">J53/2</f>
        <v>0.16</v>
      </c>
      <c r="L53" s="156">
        <f t="shared" si="14"/>
        <v>0</v>
      </c>
    </row>
    <row r="54" spans="2:12" ht="15.75" customHeight="1" x14ac:dyDescent="0.2">
      <c r="B54" s="542"/>
      <c r="C54" s="578" t="s">
        <v>119</v>
      </c>
      <c r="D54" s="157"/>
      <c r="E54" s="228">
        <v>8</v>
      </c>
      <c r="F54" s="138">
        <v>1.55</v>
      </c>
      <c r="G54" s="245">
        <v>0.33</v>
      </c>
      <c r="H54" s="138" t="s">
        <v>83</v>
      </c>
      <c r="I54" s="242">
        <f t="shared" ref="I54:I62" si="16">F54-G54</f>
        <v>1.22</v>
      </c>
      <c r="J54" s="233">
        <v>0.32</v>
      </c>
      <c r="K54" s="234">
        <f t="shared" si="15"/>
        <v>0.16</v>
      </c>
      <c r="L54" s="142">
        <f t="shared" ref="L54:L62" si="17">F54-G54-J54</f>
        <v>0.89999999999999991</v>
      </c>
    </row>
    <row r="55" spans="2:12" ht="15.75" customHeight="1" x14ac:dyDescent="0.2">
      <c r="B55" s="148">
        <v>40107</v>
      </c>
      <c r="C55" s="578"/>
      <c r="D55" s="157">
        <v>8</v>
      </c>
      <c r="E55" s="228">
        <v>9</v>
      </c>
      <c r="F55" s="138">
        <v>1.6</v>
      </c>
      <c r="G55" s="218">
        <v>0.33</v>
      </c>
      <c r="H55" s="143" t="s">
        <v>83</v>
      </c>
      <c r="I55" s="238">
        <f t="shared" si="16"/>
        <v>1.27</v>
      </c>
      <c r="J55" s="236">
        <v>0.32</v>
      </c>
      <c r="K55" s="221">
        <f t="shared" si="15"/>
        <v>0.16</v>
      </c>
      <c r="L55" s="142">
        <f t="shared" si="17"/>
        <v>0.95</v>
      </c>
    </row>
    <row r="56" spans="2:12" ht="15.75" customHeight="1" x14ac:dyDescent="0.2">
      <c r="B56" s="170"/>
      <c r="C56" s="578"/>
      <c r="D56" s="157">
        <v>9</v>
      </c>
      <c r="E56" s="228">
        <v>10</v>
      </c>
      <c r="F56" s="138">
        <v>1.7</v>
      </c>
      <c r="G56" s="218">
        <v>0.33</v>
      </c>
      <c r="H56" s="143" t="s">
        <v>83</v>
      </c>
      <c r="I56" s="215">
        <f t="shared" si="16"/>
        <v>1.3699999999999999</v>
      </c>
      <c r="J56" s="236">
        <v>0.32</v>
      </c>
      <c r="K56" s="221">
        <f t="shared" si="15"/>
        <v>0.16</v>
      </c>
      <c r="L56" s="142">
        <f t="shared" si="17"/>
        <v>1.0499999999999998</v>
      </c>
    </row>
    <row r="57" spans="2:12" ht="15.75" customHeight="1" x14ac:dyDescent="0.2">
      <c r="B57" s="170"/>
      <c r="C57" s="578"/>
      <c r="D57" s="136">
        <v>10</v>
      </c>
      <c r="E57" s="229">
        <v>11</v>
      </c>
      <c r="F57" s="138">
        <v>1.8</v>
      </c>
      <c r="G57" s="218">
        <v>0.33</v>
      </c>
      <c r="H57" s="143" t="s">
        <v>83</v>
      </c>
      <c r="I57" s="215">
        <f t="shared" si="16"/>
        <v>1.47</v>
      </c>
      <c r="J57" s="236">
        <v>0.32</v>
      </c>
      <c r="K57" s="221">
        <f t="shared" si="15"/>
        <v>0.16</v>
      </c>
      <c r="L57" s="142">
        <f t="shared" si="17"/>
        <v>1.1499999999999999</v>
      </c>
    </row>
    <row r="58" spans="2:12" ht="15.75" customHeight="1" x14ac:dyDescent="0.2">
      <c r="B58" s="170"/>
      <c r="C58" s="578"/>
      <c r="D58" s="136">
        <v>11</v>
      </c>
      <c r="E58" s="229">
        <v>13</v>
      </c>
      <c r="F58" s="143">
        <v>1.9</v>
      </c>
      <c r="G58" s="218">
        <v>0.33</v>
      </c>
      <c r="H58" s="143" t="s">
        <v>83</v>
      </c>
      <c r="I58" s="238">
        <f t="shared" si="16"/>
        <v>1.5699999999999998</v>
      </c>
      <c r="J58" s="236">
        <v>0.32</v>
      </c>
      <c r="K58" s="146">
        <f t="shared" si="15"/>
        <v>0.16</v>
      </c>
      <c r="L58" s="147">
        <f t="shared" si="17"/>
        <v>1.2499999999999998</v>
      </c>
    </row>
    <row r="59" spans="2:12" ht="15.75" customHeight="1" x14ac:dyDescent="0.2">
      <c r="B59" s="170"/>
      <c r="C59" s="578"/>
      <c r="D59" s="136">
        <v>13</v>
      </c>
      <c r="E59" s="229">
        <v>14</v>
      </c>
      <c r="F59" s="143">
        <v>2</v>
      </c>
      <c r="G59" s="218">
        <v>0.33</v>
      </c>
      <c r="H59" s="143" t="s">
        <v>83</v>
      </c>
      <c r="I59" s="243">
        <f t="shared" si="16"/>
        <v>1.67</v>
      </c>
      <c r="J59" s="236">
        <v>0.32</v>
      </c>
      <c r="K59" s="237">
        <f t="shared" si="15"/>
        <v>0.16</v>
      </c>
      <c r="L59" s="147">
        <f t="shared" si="17"/>
        <v>1.3499999999999999</v>
      </c>
    </row>
    <row r="60" spans="2:12" ht="15.75" customHeight="1" x14ac:dyDescent="0.2">
      <c r="B60" s="170"/>
      <c r="C60" s="578"/>
      <c r="D60" s="136">
        <v>14</v>
      </c>
      <c r="E60" s="229">
        <v>15</v>
      </c>
      <c r="F60" s="143">
        <v>2.1</v>
      </c>
      <c r="G60" s="218">
        <v>0.33</v>
      </c>
      <c r="H60" s="143" t="s">
        <v>83</v>
      </c>
      <c r="I60" s="243">
        <f t="shared" si="16"/>
        <v>1.77</v>
      </c>
      <c r="J60" s="236">
        <v>0.32</v>
      </c>
      <c r="K60" s="146">
        <f t="shared" si="15"/>
        <v>0.16</v>
      </c>
      <c r="L60" s="147">
        <f t="shared" si="17"/>
        <v>1.45</v>
      </c>
    </row>
    <row r="61" spans="2:12" ht="15.75" customHeight="1" x14ac:dyDescent="0.2">
      <c r="B61" s="170"/>
      <c r="C61" s="578"/>
      <c r="D61" s="216">
        <v>15</v>
      </c>
      <c r="E61" s="217">
        <v>17</v>
      </c>
      <c r="F61" s="143">
        <v>2.2000000000000002</v>
      </c>
      <c r="G61" s="218">
        <v>0.33</v>
      </c>
      <c r="H61" s="218" t="s">
        <v>83</v>
      </c>
      <c r="I61" s="243">
        <f t="shared" si="16"/>
        <v>1.87</v>
      </c>
      <c r="J61" s="236">
        <v>0.32</v>
      </c>
      <c r="K61" s="141">
        <f t="shared" si="15"/>
        <v>0.16</v>
      </c>
      <c r="L61" s="222">
        <f t="shared" si="17"/>
        <v>1.55</v>
      </c>
    </row>
    <row r="62" spans="2:12" ht="15.75" customHeight="1" thickBot="1" x14ac:dyDescent="0.25">
      <c r="B62" s="200"/>
      <c r="C62" s="579"/>
      <c r="D62" s="216">
        <v>17</v>
      </c>
      <c r="E62" s="217">
        <v>25</v>
      </c>
      <c r="F62" s="162">
        <v>2.25</v>
      </c>
      <c r="G62" s="162">
        <v>0.33</v>
      </c>
      <c r="H62" s="162" t="s">
        <v>83</v>
      </c>
      <c r="I62" s="244">
        <f t="shared" si="16"/>
        <v>1.92</v>
      </c>
      <c r="J62" s="241">
        <v>0.32</v>
      </c>
      <c r="K62" s="165">
        <f t="shared" si="15"/>
        <v>0.16</v>
      </c>
      <c r="L62" s="197">
        <f t="shared" si="17"/>
        <v>1.5999999999999999</v>
      </c>
    </row>
    <row r="63" spans="2:12" ht="15.75" customHeight="1" x14ac:dyDescent="0.2">
      <c r="B63" s="223"/>
      <c r="C63" s="575" t="s">
        <v>220</v>
      </c>
      <c r="D63" s="127"/>
      <c r="E63" s="224">
        <v>8</v>
      </c>
      <c r="F63" s="129">
        <v>1.55</v>
      </c>
      <c r="G63" s="225">
        <v>0.33</v>
      </c>
      <c r="H63" s="129">
        <v>0.9</v>
      </c>
      <c r="I63" s="214">
        <f>F63-G63-H63</f>
        <v>0.31999999999999995</v>
      </c>
      <c r="J63" s="226">
        <v>0.32</v>
      </c>
      <c r="K63" s="227">
        <f t="shared" si="15"/>
        <v>0.16</v>
      </c>
      <c r="L63" s="133">
        <f>F63-G63-H63-J63</f>
        <v>0</v>
      </c>
    </row>
    <row r="64" spans="2:12" ht="15.75" customHeight="1" x14ac:dyDescent="0.2">
      <c r="B64" s="169"/>
      <c r="C64" s="580"/>
      <c r="D64" s="157">
        <v>8</v>
      </c>
      <c r="E64" s="228">
        <v>9</v>
      </c>
      <c r="F64" s="138">
        <v>1.6</v>
      </c>
      <c r="G64" s="218">
        <v>0.33</v>
      </c>
      <c r="H64" s="138">
        <v>0.95</v>
      </c>
      <c r="I64" s="215">
        <f>F64-G64-H64</f>
        <v>0.32000000000000006</v>
      </c>
      <c r="J64" s="220">
        <v>0.32</v>
      </c>
      <c r="K64" s="221">
        <f t="shared" si="15"/>
        <v>0.16</v>
      </c>
      <c r="L64" s="147">
        <f>F64-G64-H64-J64</f>
        <v>0</v>
      </c>
    </row>
    <row r="65" spans="2:12" ht="15.75" customHeight="1" x14ac:dyDescent="0.2">
      <c r="B65" s="169"/>
      <c r="C65" s="580"/>
      <c r="D65" s="157">
        <v>9</v>
      </c>
      <c r="E65" s="228">
        <v>10</v>
      </c>
      <c r="F65" s="138">
        <v>1.7</v>
      </c>
      <c r="G65" s="218">
        <v>0.33</v>
      </c>
      <c r="H65" s="138">
        <v>1.05</v>
      </c>
      <c r="I65" s="215">
        <f t="shared" ref="I65:I71" si="18">F65-G65-H65</f>
        <v>0.31999999999999984</v>
      </c>
      <c r="J65" s="220">
        <v>0.32</v>
      </c>
      <c r="K65" s="221">
        <f t="shared" ref="K65:K74" si="19">J65/2</f>
        <v>0.16</v>
      </c>
      <c r="L65" s="147">
        <f t="shared" ref="L65:L71" si="20">F65-G65-H65-J65</f>
        <v>0</v>
      </c>
    </row>
    <row r="66" spans="2:12" ht="15.75" customHeight="1" x14ac:dyDescent="0.2">
      <c r="B66" s="169"/>
      <c r="C66" s="580"/>
      <c r="D66" s="136">
        <v>10</v>
      </c>
      <c r="E66" s="229">
        <v>12</v>
      </c>
      <c r="F66" s="138">
        <v>1.8</v>
      </c>
      <c r="G66" s="218">
        <v>0.33</v>
      </c>
      <c r="H66" s="138">
        <v>1.1499999999999999</v>
      </c>
      <c r="I66" s="215">
        <f t="shared" si="18"/>
        <v>0.32000000000000006</v>
      </c>
      <c r="J66" s="220">
        <v>0.32</v>
      </c>
      <c r="K66" s="221">
        <f t="shared" si="19"/>
        <v>0.16</v>
      </c>
      <c r="L66" s="147">
        <f t="shared" si="20"/>
        <v>0</v>
      </c>
    </row>
    <row r="67" spans="2:12" ht="15.75" customHeight="1" x14ac:dyDescent="0.2">
      <c r="B67" s="169"/>
      <c r="C67" s="576"/>
      <c r="D67" s="136">
        <v>12</v>
      </c>
      <c r="E67" s="229">
        <v>13</v>
      </c>
      <c r="F67" s="143">
        <v>1.9</v>
      </c>
      <c r="G67" s="218">
        <v>0.33</v>
      </c>
      <c r="H67" s="143">
        <v>1.25</v>
      </c>
      <c r="I67" s="215">
        <f t="shared" si="18"/>
        <v>0.31999999999999984</v>
      </c>
      <c r="J67" s="220">
        <v>0.32</v>
      </c>
      <c r="K67" s="221">
        <f t="shared" si="19"/>
        <v>0.16</v>
      </c>
      <c r="L67" s="147">
        <f t="shared" si="20"/>
        <v>0</v>
      </c>
    </row>
    <row r="68" spans="2:12" ht="15.75" customHeight="1" x14ac:dyDescent="0.2">
      <c r="B68" s="169"/>
      <c r="C68" s="576"/>
      <c r="D68" s="136">
        <v>13</v>
      </c>
      <c r="E68" s="229">
        <v>14</v>
      </c>
      <c r="F68" s="143">
        <v>2</v>
      </c>
      <c r="G68" s="218">
        <v>0.33</v>
      </c>
      <c r="H68" s="143">
        <v>1.35</v>
      </c>
      <c r="I68" s="215">
        <f t="shared" si="18"/>
        <v>0.31999999999999984</v>
      </c>
      <c r="J68" s="220">
        <v>0.32</v>
      </c>
      <c r="K68" s="221">
        <f t="shared" si="19"/>
        <v>0.16</v>
      </c>
      <c r="L68" s="147">
        <f t="shared" si="20"/>
        <v>0</v>
      </c>
    </row>
    <row r="69" spans="2:12" ht="15.75" customHeight="1" x14ac:dyDescent="0.2">
      <c r="B69" s="148"/>
      <c r="C69" s="576"/>
      <c r="D69" s="136">
        <v>14</v>
      </c>
      <c r="E69" s="229">
        <v>15</v>
      </c>
      <c r="F69" s="143">
        <v>2.1</v>
      </c>
      <c r="G69" s="218">
        <v>0.33</v>
      </c>
      <c r="H69" s="143">
        <v>1.45</v>
      </c>
      <c r="I69" s="215">
        <f t="shared" si="18"/>
        <v>0.32000000000000006</v>
      </c>
      <c r="J69" s="220">
        <v>0.32</v>
      </c>
      <c r="K69" s="221">
        <f t="shared" si="19"/>
        <v>0.16</v>
      </c>
      <c r="L69" s="147">
        <f t="shared" si="20"/>
        <v>0</v>
      </c>
    </row>
    <row r="70" spans="2:12" ht="15.75" customHeight="1" x14ac:dyDescent="0.2">
      <c r="B70" s="148">
        <v>40108</v>
      </c>
      <c r="C70" s="576"/>
      <c r="D70" s="216">
        <v>15</v>
      </c>
      <c r="E70" s="217">
        <v>17</v>
      </c>
      <c r="F70" s="143">
        <v>2.2000000000000002</v>
      </c>
      <c r="G70" s="218">
        <v>0.33</v>
      </c>
      <c r="H70" s="138">
        <v>1.55</v>
      </c>
      <c r="I70" s="215">
        <f t="shared" si="18"/>
        <v>0.32000000000000006</v>
      </c>
      <c r="J70" s="220">
        <v>0.32</v>
      </c>
      <c r="K70" s="221">
        <f t="shared" si="19"/>
        <v>0.16</v>
      </c>
      <c r="L70" s="147">
        <f t="shared" si="20"/>
        <v>0</v>
      </c>
    </row>
    <row r="71" spans="2:12" ht="15.75" customHeight="1" x14ac:dyDescent="0.2">
      <c r="B71" s="542" t="s">
        <v>29</v>
      </c>
      <c r="C71" s="577"/>
      <c r="D71" s="150">
        <v>17</v>
      </c>
      <c r="E71" s="194">
        <v>25</v>
      </c>
      <c r="F71" s="152">
        <v>2.25</v>
      </c>
      <c r="G71" s="152">
        <v>0.33</v>
      </c>
      <c r="H71" s="230">
        <v>1.6</v>
      </c>
      <c r="I71" s="153">
        <f t="shared" si="18"/>
        <v>0.31999999999999984</v>
      </c>
      <c r="J71" s="231">
        <v>0.32</v>
      </c>
      <c r="K71" s="155">
        <f t="shared" si="19"/>
        <v>0.16</v>
      </c>
      <c r="L71" s="156">
        <f t="shared" si="20"/>
        <v>0</v>
      </c>
    </row>
    <row r="72" spans="2:12" ht="15.75" customHeight="1" x14ac:dyDescent="0.2">
      <c r="B72" s="542"/>
      <c r="C72" s="578" t="s">
        <v>119</v>
      </c>
      <c r="D72" s="157"/>
      <c r="E72" s="228">
        <v>8</v>
      </c>
      <c r="F72" s="138">
        <v>1.55</v>
      </c>
      <c r="G72" s="245">
        <v>0.33</v>
      </c>
      <c r="H72" s="138" t="s">
        <v>83</v>
      </c>
      <c r="I72" s="242">
        <f t="shared" ref="I72:I80" si="21">F72-G72</f>
        <v>1.22</v>
      </c>
      <c r="J72" s="233">
        <v>0.32</v>
      </c>
      <c r="K72" s="234">
        <f t="shared" si="19"/>
        <v>0.16</v>
      </c>
      <c r="L72" s="142">
        <f t="shared" ref="L72:L80" si="22">F72-G72-J72</f>
        <v>0.89999999999999991</v>
      </c>
    </row>
    <row r="73" spans="2:12" ht="15.75" customHeight="1" x14ac:dyDescent="0.2">
      <c r="B73" s="148">
        <v>40136</v>
      </c>
      <c r="C73" s="578"/>
      <c r="D73" s="157">
        <v>8</v>
      </c>
      <c r="E73" s="228">
        <v>9</v>
      </c>
      <c r="F73" s="138">
        <v>1.6</v>
      </c>
      <c r="G73" s="218">
        <v>0.33</v>
      </c>
      <c r="H73" s="143" t="s">
        <v>83</v>
      </c>
      <c r="I73" s="238">
        <f t="shared" si="21"/>
        <v>1.27</v>
      </c>
      <c r="J73" s="236">
        <v>0.32</v>
      </c>
      <c r="K73" s="221">
        <f t="shared" si="19"/>
        <v>0.16</v>
      </c>
      <c r="L73" s="142">
        <f t="shared" si="22"/>
        <v>0.95</v>
      </c>
    </row>
    <row r="74" spans="2:12" ht="15.75" customHeight="1" x14ac:dyDescent="0.2">
      <c r="B74" s="170"/>
      <c r="C74" s="578"/>
      <c r="D74" s="157">
        <v>9</v>
      </c>
      <c r="E74" s="228">
        <v>10</v>
      </c>
      <c r="F74" s="138">
        <v>1.7</v>
      </c>
      <c r="G74" s="218">
        <v>0.33</v>
      </c>
      <c r="H74" s="143" t="s">
        <v>83</v>
      </c>
      <c r="I74" s="215">
        <f t="shared" si="21"/>
        <v>1.3699999999999999</v>
      </c>
      <c r="J74" s="236">
        <v>0.32</v>
      </c>
      <c r="K74" s="221">
        <f t="shared" si="19"/>
        <v>0.16</v>
      </c>
      <c r="L74" s="142">
        <f t="shared" si="22"/>
        <v>1.0499999999999998</v>
      </c>
    </row>
    <row r="75" spans="2:12" ht="15.75" customHeight="1" x14ac:dyDescent="0.2">
      <c r="B75" s="170"/>
      <c r="C75" s="578"/>
      <c r="D75" s="136">
        <v>10</v>
      </c>
      <c r="E75" s="229">
        <v>12</v>
      </c>
      <c r="F75" s="138">
        <v>1.8</v>
      </c>
      <c r="G75" s="218">
        <v>0.33</v>
      </c>
      <c r="H75" s="143" t="s">
        <v>83</v>
      </c>
      <c r="I75" s="215">
        <f t="shared" si="21"/>
        <v>1.47</v>
      </c>
      <c r="J75" s="236">
        <v>0.32</v>
      </c>
      <c r="K75" s="221">
        <f t="shared" ref="K75:K80" si="23">J75/2</f>
        <v>0.16</v>
      </c>
      <c r="L75" s="142">
        <f t="shared" si="22"/>
        <v>1.1499999999999999</v>
      </c>
    </row>
    <row r="76" spans="2:12" ht="15.75" customHeight="1" x14ac:dyDescent="0.2">
      <c r="B76" s="170"/>
      <c r="C76" s="578"/>
      <c r="D76" s="136">
        <v>12</v>
      </c>
      <c r="E76" s="229">
        <v>13</v>
      </c>
      <c r="F76" s="143">
        <v>1.9</v>
      </c>
      <c r="G76" s="218">
        <v>0.33</v>
      </c>
      <c r="H76" s="143" t="s">
        <v>83</v>
      </c>
      <c r="I76" s="238">
        <f t="shared" si="21"/>
        <v>1.5699999999999998</v>
      </c>
      <c r="J76" s="236">
        <v>0.32</v>
      </c>
      <c r="K76" s="146">
        <f t="shared" si="23"/>
        <v>0.16</v>
      </c>
      <c r="L76" s="147">
        <f t="shared" si="22"/>
        <v>1.2499999999999998</v>
      </c>
    </row>
    <row r="77" spans="2:12" ht="15.75" customHeight="1" x14ac:dyDescent="0.2">
      <c r="B77" s="170"/>
      <c r="C77" s="578"/>
      <c r="D77" s="136">
        <v>13</v>
      </c>
      <c r="E77" s="229">
        <v>14</v>
      </c>
      <c r="F77" s="143">
        <v>2</v>
      </c>
      <c r="G77" s="218">
        <v>0.33</v>
      </c>
      <c r="H77" s="143" t="s">
        <v>83</v>
      </c>
      <c r="I77" s="243">
        <f t="shared" si="21"/>
        <v>1.67</v>
      </c>
      <c r="J77" s="236">
        <v>0.32</v>
      </c>
      <c r="K77" s="237">
        <f t="shared" si="23"/>
        <v>0.16</v>
      </c>
      <c r="L77" s="147">
        <f t="shared" si="22"/>
        <v>1.3499999999999999</v>
      </c>
    </row>
    <row r="78" spans="2:12" ht="15.75" customHeight="1" x14ac:dyDescent="0.2">
      <c r="B78" s="170"/>
      <c r="C78" s="578"/>
      <c r="D78" s="136">
        <v>14</v>
      </c>
      <c r="E78" s="229">
        <v>15</v>
      </c>
      <c r="F78" s="143">
        <v>2.1</v>
      </c>
      <c r="G78" s="218">
        <v>0.33</v>
      </c>
      <c r="H78" s="143" t="s">
        <v>83</v>
      </c>
      <c r="I78" s="243">
        <f t="shared" si="21"/>
        <v>1.77</v>
      </c>
      <c r="J78" s="236">
        <v>0.32</v>
      </c>
      <c r="K78" s="146">
        <f t="shared" si="23"/>
        <v>0.16</v>
      </c>
      <c r="L78" s="147">
        <f t="shared" si="22"/>
        <v>1.45</v>
      </c>
    </row>
    <row r="79" spans="2:12" ht="15.75" customHeight="1" x14ac:dyDescent="0.2">
      <c r="B79" s="170"/>
      <c r="C79" s="578"/>
      <c r="D79" s="216">
        <v>15</v>
      </c>
      <c r="E79" s="217">
        <v>17</v>
      </c>
      <c r="F79" s="143">
        <v>2.2000000000000002</v>
      </c>
      <c r="G79" s="218">
        <v>0.33</v>
      </c>
      <c r="H79" s="218" t="s">
        <v>83</v>
      </c>
      <c r="I79" s="243">
        <f t="shared" si="21"/>
        <v>1.87</v>
      </c>
      <c r="J79" s="236">
        <v>0.32</v>
      </c>
      <c r="K79" s="141">
        <f t="shared" si="23"/>
        <v>0.16</v>
      </c>
      <c r="L79" s="222">
        <f t="shared" si="22"/>
        <v>1.55</v>
      </c>
    </row>
    <row r="80" spans="2:12" ht="15.75" customHeight="1" thickBot="1" x14ac:dyDescent="0.25">
      <c r="B80" s="200"/>
      <c r="C80" s="579"/>
      <c r="D80" s="216">
        <v>17</v>
      </c>
      <c r="E80" s="217">
        <v>25</v>
      </c>
      <c r="F80" s="162">
        <v>2.25</v>
      </c>
      <c r="G80" s="162">
        <v>0.33</v>
      </c>
      <c r="H80" s="162" t="s">
        <v>83</v>
      </c>
      <c r="I80" s="244">
        <f t="shared" si="21"/>
        <v>1.92</v>
      </c>
      <c r="J80" s="241">
        <v>0.32</v>
      </c>
      <c r="K80" s="165">
        <f t="shared" si="23"/>
        <v>0.16</v>
      </c>
      <c r="L80" s="197">
        <f t="shared" si="22"/>
        <v>1.5999999999999999</v>
      </c>
    </row>
    <row r="81" spans="2:12" ht="15.75" customHeight="1" x14ac:dyDescent="0.2">
      <c r="B81" s="178" t="s">
        <v>245</v>
      </c>
      <c r="C81" s="178"/>
      <c r="D81" s="246"/>
      <c r="E81" s="247"/>
      <c r="F81" s="180"/>
      <c r="G81" s="181"/>
      <c r="H81" s="181"/>
      <c r="I81" s="180"/>
      <c r="J81" s="181"/>
      <c r="K81" s="182"/>
      <c r="L81" s="181"/>
    </row>
    <row r="82" spans="2:12" ht="15.75" customHeight="1" x14ac:dyDescent="0.2">
      <c r="B82" s="184"/>
      <c r="C82" s="185"/>
      <c r="D82" s="185"/>
      <c r="E82" s="185"/>
      <c r="F82" s="185"/>
      <c r="G82" s="185"/>
      <c r="H82" s="185"/>
      <c r="I82" s="185"/>
      <c r="J82" s="185"/>
      <c r="K82" s="185"/>
      <c r="L82" s="185"/>
    </row>
    <row r="83" spans="2:12" ht="15.75" customHeight="1" x14ac:dyDescent="0.2">
      <c r="B83" s="186" t="s">
        <v>229</v>
      </c>
      <c r="C83" s="186"/>
      <c r="D83" s="186"/>
      <c r="E83" s="186"/>
      <c r="F83" s="186"/>
      <c r="G83" s="186"/>
      <c r="H83" s="186"/>
      <c r="I83" s="186"/>
      <c r="J83" s="186"/>
      <c r="K83" s="186"/>
      <c r="L83" s="186"/>
    </row>
    <row r="84" spans="2:12" ht="15.75" customHeight="1" x14ac:dyDescent="0.2">
      <c r="B84" s="186"/>
      <c r="C84" s="186"/>
      <c r="D84" s="186"/>
      <c r="E84" s="186"/>
      <c r="F84" s="186"/>
      <c r="G84" s="186"/>
      <c r="H84" s="186"/>
      <c r="I84" s="186"/>
      <c r="J84" s="186"/>
      <c r="K84" s="186"/>
      <c r="L84" s="186"/>
    </row>
    <row r="85" spans="2:12" ht="15.75" customHeight="1" x14ac:dyDescent="0.2">
      <c r="B85" s="188" t="s">
        <v>89</v>
      </c>
      <c r="C85" s="187"/>
      <c r="D85" s="187"/>
      <c r="E85" s="187"/>
      <c r="F85" s="187"/>
      <c r="G85" s="187"/>
      <c r="H85" s="187"/>
      <c r="I85" s="187"/>
      <c r="J85" s="187"/>
      <c r="K85" s="187"/>
      <c r="L85" s="187"/>
    </row>
  </sheetData>
  <mergeCells count="19">
    <mergeCell ref="B1:L1"/>
    <mergeCell ref="B2:L2"/>
    <mergeCell ref="B3:C6"/>
    <mergeCell ref="D3:E6"/>
    <mergeCell ref="F3:F4"/>
    <mergeCell ref="G3:G4"/>
    <mergeCell ref="J3:K4"/>
    <mergeCell ref="C7:C16"/>
    <mergeCell ref="B16:B17"/>
    <mergeCell ref="C17:C26"/>
    <mergeCell ref="C27:C35"/>
    <mergeCell ref="B35:B36"/>
    <mergeCell ref="C36:C44"/>
    <mergeCell ref="C45:C53"/>
    <mergeCell ref="B53:B54"/>
    <mergeCell ref="C54:C62"/>
    <mergeCell ref="C63:C71"/>
    <mergeCell ref="B71:B72"/>
    <mergeCell ref="C72:C80"/>
  </mergeCells>
  <phoneticPr fontId="36"/>
  <printOptions horizontalCentered="1"/>
  <pageMargins left="0.78740157480314965" right="0" top="0.39370078740157483" bottom="0.39370078740157483"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52</vt:i4>
      </vt:variant>
      <vt:variant>
        <vt:lpstr>名前付き一覧</vt:lpstr>
      </vt:variant>
      <vt:variant>
        <vt:i4>61</vt:i4>
      </vt:variant>
    </vt:vector>
  </HeadingPairs>
  <TitlesOfParts>
    <vt:vector size="113" baseType="lpstr">
      <vt:lpstr>H06.06.29～19.3.31</vt:lpstr>
      <vt:lpstr>H19.4.1-6.19</vt:lpstr>
      <vt:lpstr>H19.6.20-10.17</vt:lpstr>
      <vt:lpstr>H19.10.18-H20.2.20</vt:lpstr>
      <vt:lpstr>H20.2.21-H20.7.17</vt:lpstr>
      <vt:lpstr>H20.7.18-H20.12.17</vt:lpstr>
      <vt:lpstr>H20.12.18-H21.4.19</vt:lpstr>
      <vt:lpstr>H21.4.20-H21.7.20</vt:lpstr>
      <vt:lpstr>H21.7.21-H21.11.19</vt:lpstr>
      <vt:lpstr>H21.11.20-H22.4.20</vt:lpstr>
      <vt:lpstr>H22.4.21-7.21</vt:lpstr>
      <vt:lpstr>H22.7.22-10.24</vt:lpstr>
      <vt:lpstr>H22.10.25-H23.1.23</vt:lpstr>
      <vt:lpstr>H23.1.24-H23.4.19</vt:lpstr>
      <vt:lpstr>H23.4.20-H23.8.17</vt:lpstr>
      <vt:lpstr>H23.8.18-H23.10.19 </vt:lpstr>
      <vt:lpstr>H23.10.20-H24.1.26</vt:lpstr>
      <vt:lpstr>H24.1.27-H24.4.17</vt:lpstr>
      <vt:lpstr>H24.4.18-H24.8.19</vt:lpstr>
      <vt:lpstr>H24.8.20-H24.12.18</vt:lpstr>
      <vt:lpstr>H24.12.19-H25.4.17</vt:lpstr>
      <vt:lpstr>H25.4.18-H25.9.18</vt:lpstr>
      <vt:lpstr>H25.9.19-H26.1.22</vt:lpstr>
      <vt:lpstr>H26.1.23-H26.5.22</vt:lpstr>
      <vt:lpstr>H26.5.23-H26.10.20</vt:lpstr>
      <vt:lpstr>H26.10.21-H27.2.18</vt:lpstr>
      <vt:lpstr>H27.2.19-H27.6.17</vt:lpstr>
      <vt:lpstr>H27.6.18-H27.10.19</vt:lpstr>
      <vt:lpstr>H27.10.20-H28.2.18</vt:lpstr>
      <vt:lpstr>H28.2.19-H12.18</vt:lpstr>
      <vt:lpstr>H28.12.19-H29.6.18</vt:lpstr>
      <vt:lpstr>H29.6.19-H30.1.24</vt:lpstr>
      <vt:lpstr>H30.1.25-H30.7.18</vt:lpstr>
      <vt:lpstr>H30.7.19-H3１.1.23 </vt:lpstr>
      <vt:lpstr>H31.1.24-R1.6.18</vt:lpstr>
      <vt:lpstr>R1.6.19-R2.2.19</vt:lpstr>
      <vt:lpstr>R1.2.20-R2.9.17</vt:lpstr>
      <vt:lpstr>R2.9.18-R3.2.18</vt:lpstr>
      <vt:lpstr>R3.2.19-R3.6.17</vt:lpstr>
      <vt:lpstr>R3.6.18 -R3.11.17</vt:lpstr>
      <vt:lpstr>R3.11.18 -R4.3.17</vt:lpstr>
      <vt:lpstr>R4.3.18-R4.7.18</vt:lpstr>
      <vt:lpstr>R4.7.19-R4.12.18</vt:lpstr>
      <vt:lpstr>R4.12.19 -R5.7.19</vt:lpstr>
      <vt:lpstr>R5.7.20 -R5.12.17</vt:lpstr>
      <vt:lpstr>R5.12.18-R6.4.17</vt:lpstr>
      <vt:lpstr>R6.4.18-R6.7.18</vt:lpstr>
      <vt:lpstr>R6.7.19-R6.10.20</vt:lpstr>
      <vt:lpstr>R6.10.21-R7.3.18</vt:lpstr>
      <vt:lpstr>R7.3.19-R7.7.17</vt:lpstr>
      <vt:lpstr>R7.7.18-R7.11.18</vt:lpstr>
      <vt:lpstr>R7.11.19-</vt:lpstr>
      <vt:lpstr>'H06.06.29～19.3.31'!Print_Area</vt:lpstr>
      <vt:lpstr>'H19.10.18-H20.2.20'!Print_Area</vt:lpstr>
      <vt:lpstr>'H19.4.1-6.19'!Print_Area</vt:lpstr>
      <vt:lpstr>'H19.6.20-10.17'!Print_Area</vt:lpstr>
      <vt:lpstr>'H20.12.18-H21.4.19'!Print_Area</vt:lpstr>
      <vt:lpstr>'H20.2.21-H20.7.17'!Print_Area</vt:lpstr>
      <vt:lpstr>'H20.7.18-H20.12.17'!Print_Area</vt:lpstr>
      <vt:lpstr>'H21.11.20-H22.4.20'!Print_Area</vt:lpstr>
      <vt:lpstr>'H21.4.20-H21.7.20'!Print_Area</vt:lpstr>
      <vt:lpstr>'H21.7.21-H21.11.19'!Print_Area</vt:lpstr>
      <vt:lpstr>'H22.10.25-H23.1.23'!Print_Area</vt:lpstr>
      <vt:lpstr>'H22.4.21-7.21'!Print_Area</vt:lpstr>
      <vt:lpstr>'H22.7.22-10.24'!Print_Area</vt:lpstr>
      <vt:lpstr>'H23.1.24-H23.4.19'!Print_Area</vt:lpstr>
      <vt:lpstr>'H23.10.20-H24.1.26'!Print_Area</vt:lpstr>
      <vt:lpstr>'H23.4.20-H23.8.17'!Print_Area</vt:lpstr>
      <vt:lpstr>'H23.8.18-H23.10.19 '!Print_Area</vt:lpstr>
      <vt:lpstr>'H24.1.27-H24.4.17'!Print_Area</vt:lpstr>
      <vt:lpstr>'H24.12.19-H25.4.17'!Print_Area</vt:lpstr>
      <vt:lpstr>'H24.4.18-H24.8.19'!Print_Area</vt:lpstr>
      <vt:lpstr>'H24.8.20-H24.12.18'!Print_Area</vt:lpstr>
      <vt:lpstr>'H25.4.18-H25.9.18'!Print_Area</vt:lpstr>
      <vt:lpstr>'H25.9.19-H26.1.22'!Print_Area</vt:lpstr>
      <vt:lpstr>'H26.1.23-H26.5.22'!Print_Area</vt:lpstr>
      <vt:lpstr>'H26.10.21-H27.2.18'!Print_Area</vt:lpstr>
      <vt:lpstr>'H26.5.23-H26.10.20'!Print_Area</vt:lpstr>
      <vt:lpstr>'H27.10.20-H28.2.18'!Print_Area</vt:lpstr>
      <vt:lpstr>'H27.2.19-H27.6.17'!Print_Area</vt:lpstr>
      <vt:lpstr>'H27.6.18-H27.10.19'!Print_Area</vt:lpstr>
      <vt:lpstr>'H28.12.19-H29.6.18'!Print_Area</vt:lpstr>
      <vt:lpstr>'H28.2.19-H12.18'!Print_Area</vt:lpstr>
      <vt:lpstr>'H29.6.19-H30.1.24'!Print_Area</vt:lpstr>
      <vt:lpstr>'H30.1.25-H30.7.18'!Print_Area</vt:lpstr>
      <vt:lpstr>'H30.7.19-H3１.1.23 '!Print_Area</vt:lpstr>
      <vt:lpstr>'H31.1.24-R1.6.18'!Print_Area</vt:lpstr>
      <vt:lpstr>'R1.2.20-R2.9.17'!Print_Area</vt:lpstr>
      <vt:lpstr>'R2.9.18-R3.2.18'!Print_Area</vt:lpstr>
      <vt:lpstr>'R3.11.18 -R4.3.17'!Print_Area</vt:lpstr>
      <vt:lpstr>'R3.2.19-R3.6.17'!Print_Area</vt:lpstr>
      <vt:lpstr>'R3.6.18 -R3.11.17'!Print_Area</vt:lpstr>
      <vt:lpstr>'R4.12.19 -R5.7.19'!Print_Area</vt:lpstr>
      <vt:lpstr>'R4.3.18-R4.7.18'!Print_Area</vt:lpstr>
      <vt:lpstr>'R4.7.19-R4.12.18'!Print_Area</vt:lpstr>
      <vt:lpstr>'R5.12.18-R6.4.17'!Print_Area</vt:lpstr>
      <vt:lpstr>'R5.7.20 -R5.12.17'!Print_Area</vt:lpstr>
      <vt:lpstr>'R6.10.21-R7.3.18'!Print_Area</vt:lpstr>
      <vt:lpstr>'R6.4.18-R6.7.18'!Print_Area</vt:lpstr>
      <vt:lpstr>'R6.7.19-R6.10.20'!Print_Area</vt:lpstr>
      <vt:lpstr>'R7.11.19-'!Print_Area</vt:lpstr>
      <vt:lpstr>'R7.3.19-R7.7.17'!Print_Area</vt:lpstr>
      <vt:lpstr>'R7.7.18-R7.11.18'!Print_Area</vt:lpstr>
      <vt:lpstr>'H06.06.29～19.3.31'!Print_Titles</vt:lpstr>
      <vt:lpstr>'H19.10.18-H20.2.20'!Print_Titles</vt:lpstr>
      <vt:lpstr>'H19.4.1-6.19'!Print_Titles</vt:lpstr>
      <vt:lpstr>'H19.6.20-10.17'!Print_Titles</vt:lpstr>
      <vt:lpstr>'H20.12.18-H21.4.19'!Print_Titles</vt:lpstr>
      <vt:lpstr>'H20.2.21-H20.7.17'!Print_Titles</vt:lpstr>
      <vt:lpstr>'H20.7.18-H20.12.17'!Print_Titles</vt:lpstr>
      <vt:lpstr>'H21.11.20-H22.4.20'!Print_Titles</vt:lpstr>
      <vt:lpstr>'H21.4.20-H21.7.20'!Print_Titles</vt:lpstr>
      <vt:lpstr>'H21.7.21-H21.11.19'!Print_Titles</vt:lpstr>
    </vt:vector>
  </TitlesOfParts>
  <Manager/>
  <Company>沖縄県庁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沖縄県庁</dc:creator>
  <cp:keywords/>
  <dc:description/>
  <cp:lastModifiedBy>kawakak</cp:lastModifiedBy>
  <cp:lastPrinted>2026-01-16T01:53:06Z</cp:lastPrinted>
  <dcterms:created xsi:type="dcterms:W3CDTF">2007-05-28T00:36:24Z</dcterms:created>
  <dcterms:modified xsi:type="dcterms:W3CDTF">2026-01-16T01:54:21Z</dcterms:modified>
  <cp:category/>
</cp:coreProperties>
</file>