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955" windowHeight="8085" tabRatio="910" activeTab="0"/>
  </bookViews>
  <sheets>
    <sheet name="添付書類一覧【認こ】" sheetId="1" r:id="rId1"/>
    <sheet name="様式１（職員配置計画表）" sheetId="2" r:id="rId2"/>
    <sheet name="様式２（職員名簿）" sheetId="3" r:id="rId3"/>
    <sheet name="様式３（設備設置状況）" sheetId="4" r:id="rId4"/>
    <sheet name="様式４（各室等面積表）" sheetId="5" r:id="rId5"/>
  </sheets>
  <definedNames>
    <definedName name="_xlnm.Print_Area" localSheetId="0">'添付書類一覧【認こ】'!$A$1:$I$41</definedName>
    <definedName name="_xlnm.Print_Area" localSheetId="1">'様式１（職員配置計画表）'!$A$1:$AG$25</definedName>
    <definedName name="_xlnm.Print_Area" localSheetId="2">'様式２（職員名簿）'!$A$1:$L$39</definedName>
    <definedName name="_xlnm.Print_Area" localSheetId="3">'様式３（設備設置状況）'!$A$1:$C$24</definedName>
  </definedNames>
  <calcPr fullCalcOnLoad="1"/>
</workbook>
</file>

<file path=xl/sharedStrings.xml><?xml version="1.0" encoding="utf-8"?>
<sst xmlns="http://schemas.openxmlformats.org/spreadsheetml/2006/main" count="405" uniqueCount="173">
  <si>
    <t>④</t>
  </si>
  <si>
    <t>⑤</t>
  </si>
  <si>
    <t>⑥</t>
  </si>
  <si>
    <t>【職員名簿】</t>
  </si>
  <si>
    <t>項目</t>
  </si>
  <si>
    <t>その他</t>
  </si>
  <si>
    <t>０歳児</t>
  </si>
  <si>
    <t>人</t>
  </si>
  <si>
    <t>１歳児</t>
  </si>
  <si>
    <t>２歳児</t>
  </si>
  <si>
    <t>３歳児</t>
  </si>
  <si>
    <t>４歳児</t>
  </si>
  <si>
    <t>５歳児</t>
  </si>
  <si>
    <t>計</t>
  </si>
  <si>
    <t>番号</t>
  </si>
  <si>
    <t>職名</t>
  </si>
  <si>
    <t>氏名</t>
  </si>
  <si>
    <t>従事内容</t>
  </si>
  <si>
    <t>勤務形態</t>
  </si>
  <si>
    <t>資格名</t>
  </si>
  <si>
    <t>①</t>
  </si>
  <si>
    <t>②</t>
  </si>
  <si>
    <t>定員</t>
  </si>
  <si>
    <t>園児の年齢</t>
  </si>
  <si>
    <t>職名には、園長、主幹保育教諭、保育教諭、調理員、事務職員等の区分を記入してください。</t>
  </si>
  <si>
    <t>(5)</t>
  </si>
  <si>
    <t>雇用形態</t>
  </si>
  <si>
    <t>子育て支援</t>
  </si>
  <si>
    <t>従事内容には、該当する箇所に○を記入してください。</t>
  </si>
  <si>
    <t>教育・保育に直接従事</t>
  </si>
  <si>
    <t>(3)</t>
  </si>
  <si>
    <t>(4)</t>
  </si>
  <si>
    <t>定員内訳</t>
  </si>
  <si>
    <t>設備設置状況</t>
  </si>
  <si>
    <t>チェック</t>
  </si>
  <si>
    <t>備考</t>
  </si>
  <si>
    <t>１　職員室</t>
  </si>
  <si>
    <t>２　乳児室又はほふく室</t>
  </si>
  <si>
    <t>３　保育室</t>
  </si>
  <si>
    <t>４　遊戯室</t>
  </si>
  <si>
    <t>５　保健室</t>
  </si>
  <si>
    <t>６　調理室</t>
  </si>
  <si>
    <t>７　便所</t>
  </si>
  <si>
    <t>８　飲料水用設備</t>
  </si>
  <si>
    <t>９　手洗用設備</t>
  </si>
  <si>
    <t>10　足洗用設備</t>
  </si>
  <si>
    <t>特別の事情（※１）がある場合は、「５　保健室」と兼用可。</t>
  </si>
  <si>
    <t>11　放送聴取設備</t>
  </si>
  <si>
    <t>12　映写設備</t>
  </si>
  <si>
    <t>13　水遊び場</t>
  </si>
  <si>
    <t>14　園児清浄用設備</t>
  </si>
  <si>
    <t>15　図書室</t>
  </si>
  <si>
    <t>16　会議室</t>
  </si>
  <si>
    <t>満２歳未満の保育を必要とする子どもを入園させる場合に限る。</t>
  </si>
  <si>
    <t>特別の事情（※２）がある場合は、「４　遊戯室」と兼用可。</t>
  </si>
  <si>
    <t>特別の事情（※２）がある場合は、「３　保育室」と兼用可。</t>
  </si>
  <si>
    <t>特別の事情（※１）がある場合は、「１　職員室」と兼用可。</t>
  </si>
  <si>
    <t>外部搬入をする場合や、自園調理により食事を提供する園児数が20人未満の場合は、必要な調理設備で可。</t>
  </si>
  <si>
    <t>飲料水用設備と区別して設置</t>
  </si>
  <si>
    <t>保育を必要
とする子</t>
  </si>
  <si>
    <t>保育を必要とする子以外の子</t>
  </si>
  <si>
    <t>【職員配置計画表】</t>
  </si>
  <si>
    <t>実配置職員数</t>
  </si>
  <si>
    <t>学級数</t>
  </si>
  <si>
    <t>学級担任数</t>
  </si>
  <si>
    <t>必要な職員
の数（※）</t>
  </si>
  <si>
    <t>備考には、担当するクラス名（年齢）を記入してください。</t>
  </si>
  <si>
    <t>資格名には、幼稚園教員免許、保育士資格、調理士免許等の資格を記入してください。</t>
  </si>
  <si>
    <t>専任・兼任の別</t>
  </si>
  <si>
    <t>左記のうち学級担任</t>
  </si>
  <si>
    <t>⑦</t>
  </si>
  <si>
    <t>名　　称</t>
  </si>
  <si>
    <t>面　　　　積</t>
  </si>
  <si>
    <t>必要面積</t>
  </si>
  <si>
    <t>適否</t>
  </si>
  <si>
    <t>(1)</t>
  </si>
  <si>
    <t>(2)</t>
  </si>
  <si>
    <t>小計</t>
  </si>
  <si>
    <t>遊　　戯　　室</t>
  </si>
  <si>
    <t>職　　員　　室</t>
  </si>
  <si>
    <t>調　　理　　室</t>
  </si>
  <si>
    <t>保健室（医務室）</t>
  </si>
  <si>
    <t>便　　　　　所</t>
  </si>
  <si>
    <t>そ　　の　　他</t>
  </si>
  <si>
    <t>合計（延床面積）</t>
  </si>
  <si>
    <t>定員数</t>
  </si>
  <si>
    <t>保育室
（２歳児）</t>
  </si>
  <si>
    <t>乳児室・ほふく室
（１歳児）</t>
  </si>
  <si>
    <t>乳児室・ほふく室
（０歳児）</t>
  </si>
  <si>
    <t>保育室
（３歳児）</t>
  </si>
  <si>
    <t>保育室
（４歳児）</t>
  </si>
  <si>
    <t>保育室
（５歳児）</t>
  </si>
  <si>
    <t>満３歳未満</t>
  </si>
  <si>
    <t>満３歳以上</t>
  </si>
  <si>
    <t>合計</t>
  </si>
  <si>
    <t>定員・学級数</t>
  </si>
  <si>
    <t>（２）園舎面積</t>
  </si>
  <si>
    <t>（３）屋外遊戯場面積</t>
  </si>
  <si>
    <t>（１）各室面積</t>
  </si>
  <si>
    <t>満３歳以上</t>
  </si>
  <si>
    <t>大きい方</t>
  </si>
  <si>
    <t>満２歳</t>
  </si>
  <si>
    <t>③</t>
  </si>
  <si>
    <t>専任と兼任の別を記載してください。</t>
  </si>
  <si>
    <t>勤務形態には、常勤、常勤以外の別を記載してください。</t>
  </si>
  <si>
    <t>雇用形態には、正規雇用、非正規雇用の別を記入してください。</t>
  </si>
  <si>
    <t xml:space="preserve">
・色つきのセルについて記入してください。（学級数及び必要な職員の数等は自動計算されます）
・「実配置職員数」の欄の人数は、常勤職員は実人数、非常勤職員（短時間勤務）は常勤換算値により算定してください。
常勤換算値＝常勤職員以外の教育及び保育に従事する者の１ヶ月の勤務時間数の合計／
　　　　　　　　　園の就業規則等で定めた常勤職員の１ヶ月の勤務時間数（小数点第１位を四捨五入）
※「必要な職員の数」は、最低基準上必要な教育・保育に直接従事する職員の数を計算するものです。職員のローテーションや公定価格の基本単価に含まれる員数を踏まえて、実際には＋αの職員を配置する必要があります。
【参考】公定価格基本分単価に含まれる職員構成
（園長）　1人
（保育教諭等）
・４歳以上児30人につき1人、３歳以上20人につき1人、１～２歳児６人につき1人、０歳児３人につき1人
・２号、３号の利用定員90人以下の施設については1人を加配
・主幹保育教諭等を専任化させるための代替要因を２人加配
・保育標準時間認定を受ける子どもを受け入れる施設については1人を加配
・上記の定数に加えて非常勤講師等を加配
（事務職員）　
・1人及び非常勤事務職員を加配（園長等の職員が兼務する場合又は業務委託する場合は配置は不要
（調理員等）
・２号、３号の利用定員40人以下の施設は１人、41人以上150人以下の施設は２人、151人以上の施設は３人（うち１人は非常勤）</t>
  </si>
  <si>
    <t>園長</t>
  </si>
  <si>
    <t>主幹保育教諭</t>
  </si>
  <si>
    <t>保育教諭</t>
  </si>
  <si>
    <t>調理員</t>
  </si>
  <si>
    <t>事務職員</t>
  </si>
  <si>
    <t>学校医</t>
  </si>
  <si>
    <t>学校歯科医</t>
  </si>
  <si>
    <t>学校薬剤師</t>
  </si>
  <si>
    <t>○○病院
○○</t>
  </si>
  <si>
    <t>○○</t>
  </si>
  <si>
    <t>○○</t>
  </si>
  <si>
    <t>○○</t>
  </si>
  <si>
    <t>○</t>
  </si>
  <si>
    <t>○○組
（０歳）</t>
  </si>
  <si>
    <t>○○組
（1歳）</t>
  </si>
  <si>
    <t>○○組
（2歳）</t>
  </si>
  <si>
    <t>○○組
（3歳）</t>
  </si>
  <si>
    <t>○○組
（4歳）</t>
  </si>
  <si>
    <t>○○組
（5歳）</t>
  </si>
  <si>
    <t>フリー</t>
  </si>
  <si>
    <t>専任</t>
  </si>
  <si>
    <t>常勤</t>
  </si>
  <si>
    <t>常勤以外</t>
  </si>
  <si>
    <t>正規雇用</t>
  </si>
  <si>
    <t>非正規雇用</t>
  </si>
  <si>
    <t>幼・保</t>
  </si>
  <si>
    <t>調理師</t>
  </si>
  <si>
    <t>ア 履歴書</t>
  </si>
  <si>
    <t>●　変更後の所在地（住所）を証明できる書類</t>
  </si>
  <si>
    <t>●　理事会議事録</t>
  </si>
  <si>
    <t>●　新施設長関連書類</t>
  </si>
  <si>
    <t>●　図面　（※面積が判別できる記載がされていること）</t>
  </si>
  <si>
    <t>●　図面　（※面積が判別できる記載がされていること）</t>
  </si>
  <si>
    <t>●上記設備について、整備されているか確認し、☑してください。</t>
  </si>
  <si>
    <t>●11～16は必置ではありません。</t>
  </si>
  <si>
    <t>（※２）　遊戯室において、複数の学級が同時に活動すること等を妨げない場合等</t>
  </si>
  <si>
    <t>（※１）　養護教諭が置かれていない場合等、体調不良の子ども等の管理上、職員室と兼ねている</t>
  </si>
  <si>
    <t>　　　方が望ましい場合等</t>
  </si>
  <si>
    <t>各室等面積表</t>
  </si>
  <si>
    <t>様式３</t>
  </si>
  <si>
    <t>様式２</t>
  </si>
  <si>
    <t>様式４</t>
  </si>
  <si>
    <t>認定こども園事項変更届添付書類</t>
  </si>
  <si>
    <t>イ 身分証明書（発行後３ヶ月以内のもの）※写しの場合は原本証明</t>
  </si>
  <si>
    <t>ウ 就任承諾書の写し　※原本証明</t>
  </si>
  <si>
    <t>エ 資格証明書の写し</t>
  </si>
  <si>
    <t>●　履歴書</t>
  </si>
  <si>
    <t>●　身分証明書（発行後３ヶ月以内のもの）※写しの場合は原本証明</t>
  </si>
  <si>
    <t>●　履歴事項全部証明書（変更後のもの）※写しの場合は原本証明</t>
  </si>
  <si>
    <t>●　履歴事項全部証明書（変更後のもの）※写しの場合は原本証明</t>
  </si>
  <si>
    <t>●　分園設置事前協議に係る承認書の写し</t>
  </si>
  <si>
    <t>※分園設置に係る事前協議を行い沖縄県知事の承認を受けたうえで、当該届出を行ってください。</t>
  </si>
  <si>
    <t>①　施設の名称</t>
  </si>
  <si>
    <t>②　施設の位置（同一の位置で表記が変更の場合）</t>
  </si>
  <si>
    <t>③　認可定員</t>
  </si>
  <si>
    <t>④　建物・設備の規模・構造（使用区分、屋外遊戯場の変更含む）</t>
  </si>
  <si>
    <t>⑤　施設長</t>
  </si>
  <si>
    <t>⑥　法人等設置主体の代表者</t>
  </si>
  <si>
    <t>⑦　法人等設置主体の名称、主たる事務所の所在地</t>
  </si>
  <si>
    <t>⑧　分園の設置</t>
  </si>
  <si>
    <t>※新園舎へ移転の場合は、建物・設備の規模・構造の変更（④）として届出</t>
  </si>
  <si>
    <t>●　職員配置計画表（様式１）</t>
  </si>
  <si>
    <t>●　職員名簿（様式２）</t>
  </si>
  <si>
    <t>●　設備設置状況（様式３）</t>
  </si>
  <si>
    <t>●　各室等面積表（様式４）</t>
  </si>
  <si>
    <t>様式１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</si>
</sst>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_ "/>
    <numFmt numFmtId="182" formatCode="#,##0&quot;か所&quot;;[Red]\-#,##0&quot;か所&quot;;&quot;か所&quot;"/>
    <numFmt numFmtId="183" formatCode="#,##0&quot;㎡&quot;"/>
    <numFmt numFmtId="184" formatCode="#,##0&quot;学級&quot;"/>
    <numFmt numFmtId="185" formatCode="#,##0&quot;人&quot;"/>
    <numFmt numFmtId="186" formatCode="#,##0.00&quot;㎡&quot;"/>
    <numFmt numFmtId="187" formatCode="#,##0.000&quot;㎡&quot;"/>
    <numFmt numFmtId="188" formatCode="0.00_);[Red]\(0.00\)"/>
    <numFmt numFmtId="189" formatCode="0.00_ "/>
    <numFmt numFmtId="190" formatCode="#,##0.00_ "/>
    <numFmt numFmtId="191" formatCode="#&quot;時&quot;&quot;間&quot;"/>
    <numFmt numFmtId="192" formatCode="#.#&quot;時&quot;&quot;間&quot;"/>
    <numFmt numFmtId="193" formatCode="0.0"/>
    <numFmt numFmtId="194" formatCode="#,##0.0;[Red]\-#,##0.0"/>
    <numFmt numFmtId="195" formatCode="0.0_ "/>
    <numFmt numFmtId="196" formatCode="#,##0.00&quot;㎡ &quot;"/>
    <numFmt numFmtId="197" formatCode="#,##0&quot;人 &quot;"/>
    <numFmt numFmtId="198" formatCode="#,##0&quot;学級 &quot;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8"/>
      <name val="ＭＳ Ｐ明朝"/>
      <family val="1"/>
    </font>
    <font>
      <sz val="14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10"/>
      <name val="ＭＳ ゴシック"/>
      <family val="3"/>
    </font>
    <font>
      <sz val="12"/>
      <name val="ＭＳ Ｐゴシック"/>
      <family val="3"/>
    </font>
    <font>
      <sz val="14"/>
      <name val="ＭＳ Ｐ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thin"/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>
      <left style="medium"/>
      <right style="medium"/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 style="medium"/>
      <top style="thin"/>
      <bottom>
        <color indexed="63"/>
      </bottom>
      <diagonal style="thin"/>
    </border>
    <border>
      <left style="medium"/>
      <right style="thin"/>
      <top style="thick"/>
      <bottom style="thick"/>
    </border>
    <border diagonalUp="1">
      <left>
        <color indexed="63"/>
      </left>
      <right style="medium"/>
      <top style="thick"/>
      <bottom style="thick"/>
      <diagonal style="thin"/>
    </border>
    <border diagonalUp="1">
      <left style="thin"/>
      <right style="medium"/>
      <top style="thick"/>
      <bottom style="thick"/>
      <diagonal style="thin"/>
    </border>
    <border diagonalUp="1">
      <left style="thin"/>
      <right style="thick"/>
      <top style="thick"/>
      <bottom style="thick"/>
      <diagonal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>
      <left style="medium"/>
      <right style="medium"/>
      <top style="thin"/>
      <bottom>
        <color indexed="63"/>
      </bottom>
    </border>
    <border diagonalUp="1">
      <left style="medium"/>
      <right style="medium"/>
      <top style="thin"/>
      <bottom>
        <color indexed="63"/>
      </bottom>
      <diagonal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thick"/>
      <diagonal style="thin"/>
    </border>
    <border>
      <left style="medium"/>
      <right style="medium"/>
      <top>
        <color indexed="63"/>
      </top>
      <bottom>
        <color indexed="63"/>
      </bottom>
    </border>
    <border diagonalUp="1">
      <left style="medium"/>
      <right style="thin"/>
      <top style="dotted"/>
      <bottom style="thin"/>
      <diagonal style="thin"/>
    </border>
    <border diagonalUp="1">
      <left style="medium"/>
      <right style="medium"/>
      <top style="dotted"/>
      <bottom style="thin"/>
      <diagonal style="thin"/>
    </border>
    <border diagonalUp="1">
      <left style="medium"/>
      <right style="medium"/>
      <top style="thin"/>
      <bottom style="thick"/>
      <diagonal style="thin"/>
    </border>
    <border>
      <left>
        <color indexed="63"/>
      </left>
      <right style="medium"/>
      <top>
        <color indexed="63"/>
      </top>
      <bottom style="thick"/>
    </border>
    <border diagonalUp="1">
      <left style="thin"/>
      <right style="medium"/>
      <top style="thin"/>
      <bottom style="thick"/>
      <diagonal style="thin"/>
    </border>
    <border diagonalUp="1">
      <left style="thin"/>
      <right style="thin"/>
      <top style="hair"/>
      <bottom style="hair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double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1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23" fillId="0" borderId="10" xfId="61" applyFont="1" applyBorder="1">
      <alignment vertical="center"/>
      <protection/>
    </xf>
    <xf numFmtId="0" fontId="23" fillId="0" borderId="11" xfId="61" applyFont="1" applyBorder="1">
      <alignment vertical="center"/>
      <protection/>
    </xf>
    <xf numFmtId="0" fontId="23" fillId="0" borderId="12" xfId="61" applyFont="1" applyBorder="1">
      <alignment vertical="center"/>
      <protection/>
    </xf>
    <xf numFmtId="0" fontId="24" fillId="0" borderId="0" xfId="62" applyFont="1" applyAlignment="1">
      <alignment horizontal="center" vertical="center"/>
      <protection/>
    </xf>
    <xf numFmtId="0" fontId="24" fillId="0" borderId="0" xfId="62" applyFont="1" applyAlignment="1">
      <alignment horizontal="right" vertical="center"/>
      <protection/>
    </xf>
    <xf numFmtId="0" fontId="25" fillId="0" borderId="0" xfId="62" applyFont="1" applyAlignment="1">
      <alignment horizontal="left" vertical="center"/>
      <protection/>
    </xf>
    <xf numFmtId="0" fontId="25" fillId="0" borderId="0" xfId="62" applyFont="1" applyAlignment="1">
      <alignment horizontal="center" vertical="center"/>
      <protection/>
    </xf>
    <xf numFmtId="0" fontId="24" fillId="0" borderId="13" xfId="62" applyFont="1" applyBorder="1" applyAlignment="1">
      <alignment horizontal="center" vertical="center"/>
      <protection/>
    </xf>
    <xf numFmtId="0" fontId="24" fillId="0" borderId="14" xfId="62" applyFont="1" applyBorder="1" applyAlignment="1">
      <alignment horizontal="center" vertical="center"/>
      <protection/>
    </xf>
    <xf numFmtId="0" fontId="24" fillId="0" borderId="15" xfId="62" applyFont="1" applyBorder="1" applyAlignment="1">
      <alignment horizontal="center" vertical="center"/>
      <protection/>
    </xf>
    <xf numFmtId="0" fontId="23" fillId="0" borderId="16" xfId="61" applyFont="1" applyBorder="1">
      <alignment vertical="center"/>
      <protection/>
    </xf>
    <xf numFmtId="0" fontId="0" fillId="0" borderId="0" xfId="61" applyBorder="1">
      <alignment vertical="center"/>
      <protection/>
    </xf>
    <xf numFmtId="0" fontId="0" fillId="0" borderId="0" xfId="63" applyFont="1" applyAlignment="1">
      <alignment vertical="center"/>
      <protection/>
    </xf>
    <xf numFmtId="0" fontId="0" fillId="0" borderId="17" xfId="63" applyFont="1" applyBorder="1" applyAlignment="1">
      <alignment horizontal="center" vertical="center"/>
      <protection/>
    </xf>
    <xf numFmtId="0" fontId="0" fillId="0" borderId="0" xfId="63" applyFont="1">
      <alignment/>
      <protection/>
    </xf>
    <xf numFmtId="0" fontId="0" fillId="0" borderId="17" xfId="63" applyFont="1" applyBorder="1" applyAlignment="1">
      <alignment vertical="center"/>
      <protection/>
    </xf>
    <xf numFmtId="0" fontId="0" fillId="0" borderId="17" xfId="63" applyFont="1" applyBorder="1" applyAlignment="1">
      <alignment horizontal="left" vertical="center"/>
      <protection/>
    </xf>
    <xf numFmtId="0" fontId="29" fillId="0" borderId="17" xfId="63" applyFont="1" applyBorder="1" applyAlignment="1">
      <alignment horizontal="left" vertical="center"/>
      <protection/>
    </xf>
    <xf numFmtId="0" fontId="29" fillId="0" borderId="17" xfId="63" applyFont="1" applyBorder="1" applyAlignment="1">
      <alignment horizontal="left" vertical="center" wrapText="1"/>
      <protection/>
    </xf>
    <xf numFmtId="0" fontId="0" fillId="0" borderId="18" xfId="61" applyBorder="1">
      <alignment vertical="center"/>
      <protection/>
    </xf>
    <xf numFmtId="0" fontId="23" fillId="0" borderId="19" xfId="61" applyFont="1" applyBorder="1">
      <alignment vertical="center"/>
      <protection/>
    </xf>
    <xf numFmtId="0" fontId="23" fillId="0" borderId="20" xfId="61" applyFont="1" applyBorder="1">
      <alignment vertical="center"/>
      <protection/>
    </xf>
    <xf numFmtId="0" fontId="23" fillId="0" borderId="21" xfId="61" applyFont="1" applyBorder="1">
      <alignment vertical="center"/>
      <protection/>
    </xf>
    <xf numFmtId="0" fontId="23" fillId="0" borderId="22" xfId="61" applyFont="1" applyBorder="1">
      <alignment vertical="center"/>
      <protection/>
    </xf>
    <xf numFmtId="0" fontId="23" fillId="0" borderId="23" xfId="61" applyFont="1" applyBorder="1">
      <alignment vertical="center"/>
      <protection/>
    </xf>
    <xf numFmtId="0" fontId="23" fillId="0" borderId="24" xfId="61" applyFont="1" applyBorder="1">
      <alignment vertical="center"/>
      <protection/>
    </xf>
    <xf numFmtId="0" fontId="23" fillId="0" borderId="25" xfId="61" applyFont="1" applyBorder="1" applyAlignment="1">
      <alignment vertical="center"/>
      <protection/>
    </xf>
    <xf numFmtId="0" fontId="23" fillId="0" borderId="22" xfId="61" applyFont="1" applyBorder="1" applyAlignment="1">
      <alignment vertical="center"/>
      <protection/>
    </xf>
    <xf numFmtId="20" fontId="24" fillId="0" borderId="14" xfId="62" applyNumberFormat="1" applyFont="1" applyBorder="1" applyAlignment="1">
      <alignment horizontal="center" vertical="center"/>
      <protection/>
    </xf>
    <xf numFmtId="0" fontId="24" fillId="0" borderId="0" xfId="62" applyFont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26" xfId="0" applyFont="1" applyBorder="1" applyAlignment="1" quotePrefix="1">
      <alignment horizontal="center" vertical="center"/>
    </xf>
    <xf numFmtId="196" fontId="33" fillId="24" borderId="27" xfId="0" applyNumberFormat="1" applyFont="1" applyFill="1" applyBorder="1" applyAlignment="1" applyProtection="1">
      <alignment vertical="center"/>
      <protection locked="0"/>
    </xf>
    <xf numFmtId="197" fontId="33" fillId="24" borderId="28" xfId="0" applyNumberFormat="1" applyFont="1" applyFill="1" applyBorder="1" applyAlignment="1" applyProtection="1">
      <alignment vertical="center"/>
      <protection locked="0"/>
    </xf>
    <xf numFmtId="196" fontId="33" fillId="0" borderId="26" xfId="0" applyNumberFormat="1" applyFont="1" applyBorder="1" applyAlignment="1">
      <alignment vertical="center"/>
    </xf>
    <xf numFmtId="197" fontId="33" fillId="0" borderId="26" xfId="0" applyNumberFormat="1" applyFont="1" applyBorder="1" applyAlignment="1">
      <alignment horizontal="center" vertical="center"/>
    </xf>
    <xf numFmtId="0" fontId="32" fillId="0" borderId="29" xfId="0" applyFont="1" applyBorder="1" applyAlignment="1" quotePrefix="1">
      <alignment horizontal="center" vertical="center"/>
    </xf>
    <xf numFmtId="196" fontId="33" fillId="24" borderId="30" xfId="0" applyNumberFormat="1" applyFont="1" applyFill="1" applyBorder="1" applyAlignment="1" applyProtection="1">
      <alignment vertical="center"/>
      <protection locked="0"/>
    </xf>
    <xf numFmtId="197" fontId="33" fillId="24" borderId="31" xfId="0" applyNumberFormat="1" applyFont="1" applyFill="1" applyBorder="1" applyAlignment="1" applyProtection="1">
      <alignment vertical="center"/>
      <protection locked="0"/>
    </xf>
    <xf numFmtId="196" fontId="33" fillId="0" borderId="29" xfId="0" applyNumberFormat="1" applyFont="1" applyBorder="1" applyAlignment="1">
      <alignment vertical="center"/>
    </xf>
    <xf numFmtId="197" fontId="33" fillId="0" borderId="29" xfId="0" applyNumberFormat="1" applyFont="1" applyBorder="1" applyAlignment="1">
      <alignment horizontal="center" vertical="center"/>
    </xf>
    <xf numFmtId="0" fontId="32" fillId="0" borderId="32" xfId="0" applyFont="1" applyBorder="1" applyAlignment="1" quotePrefix="1">
      <alignment horizontal="center" vertical="center"/>
    </xf>
    <xf numFmtId="196" fontId="34" fillId="0" borderId="33" xfId="0" applyNumberFormat="1" applyFont="1" applyBorder="1" applyAlignment="1">
      <alignment vertical="center"/>
    </xf>
    <xf numFmtId="197" fontId="34" fillId="0" borderId="22" xfId="0" applyNumberFormat="1" applyFont="1" applyBorder="1" applyAlignment="1">
      <alignment vertical="center"/>
    </xf>
    <xf numFmtId="196" fontId="33" fillId="0" borderId="34" xfId="0" applyNumberFormat="1" applyFont="1" applyBorder="1" applyAlignment="1">
      <alignment vertical="center"/>
    </xf>
    <xf numFmtId="197" fontId="33" fillId="0" borderId="35" xfId="0" applyNumberFormat="1" applyFont="1" applyBorder="1" applyAlignment="1">
      <alignment horizontal="center" vertical="center"/>
    </xf>
    <xf numFmtId="0" fontId="32" fillId="0" borderId="36" xfId="0" applyFont="1" applyBorder="1" applyAlignment="1" quotePrefix="1">
      <alignment horizontal="center" vertical="center"/>
    </xf>
    <xf numFmtId="196" fontId="33" fillId="24" borderId="37" xfId="0" applyNumberFormat="1" applyFont="1" applyFill="1" applyBorder="1" applyAlignment="1" applyProtection="1">
      <alignment vertical="center"/>
      <protection locked="0"/>
    </xf>
    <xf numFmtId="197" fontId="33" fillId="24" borderId="38" xfId="0" applyNumberFormat="1" applyFont="1" applyFill="1" applyBorder="1" applyAlignment="1" applyProtection="1">
      <alignment vertical="center"/>
      <protection locked="0"/>
    </xf>
    <xf numFmtId="196" fontId="33" fillId="0" borderId="36" xfId="0" applyNumberFormat="1" applyFont="1" applyBorder="1" applyAlignment="1">
      <alignment vertical="center"/>
    </xf>
    <xf numFmtId="197" fontId="33" fillId="0" borderId="36" xfId="0" applyNumberFormat="1" applyFont="1" applyBorder="1" applyAlignment="1">
      <alignment horizontal="center" vertical="center"/>
    </xf>
    <xf numFmtId="197" fontId="33" fillId="0" borderId="39" xfId="0" applyNumberFormat="1" applyFont="1" applyBorder="1" applyAlignment="1">
      <alignment horizontal="center" vertical="center"/>
    </xf>
    <xf numFmtId="196" fontId="33" fillId="24" borderId="33" xfId="0" applyNumberFormat="1" applyFont="1" applyFill="1" applyBorder="1" applyAlignment="1" applyProtection="1">
      <alignment vertical="center"/>
      <protection locked="0"/>
    </xf>
    <xf numFmtId="0" fontId="32" fillId="0" borderId="40" xfId="0" applyFont="1" applyBorder="1" applyAlignment="1">
      <alignment vertical="center"/>
    </xf>
    <xf numFmtId="0" fontId="32" fillId="0" borderId="35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32" fillId="0" borderId="41" xfId="0" applyFont="1" applyBorder="1" applyAlignment="1" quotePrefix="1">
      <alignment horizontal="center" vertical="center"/>
    </xf>
    <xf numFmtId="196" fontId="33" fillId="24" borderId="42" xfId="0" applyNumberFormat="1" applyFont="1" applyFill="1" applyBorder="1" applyAlignment="1" applyProtection="1">
      <alignment vertical="center"/>
      <protection locked="0"/>
    </xf>
    <xf numFmtId="197" fontId="33" fillId="24" borderId="43" xfId="0" applyNumberFormat="1" applyFont="1" applyFill="1" applyBorder="1" applyAlignment="1" applyProtection="1">
      <alignment vertical="center"/>
      <protection locked="0"/>
    </xf>
    <xf numFmtId="196" fontId="33" fillId="0" borderId="41" xfId="0" applyNumberFormat="1" applyFont="1" applyBorder="1" applyAlignment="1">
      <alignment vertical="center"/>
    </xf>
    <xf numFmtId="197" fontId="33" fillId="0" borderId="41" xfId="0" applyNumberFormat="1" applyFont="1" applyBorder="1" applyAlignment="1">
      <alignment horizontal="center" vertical="center"/>
    </xf>
    <xf numFmtId="0" fontId="32" fillId="0" borderId="44" xfId="0" applyFont="1" applyBorder="1" applyAlignment="1" quotePrefix="1">
      <alignment horizontal="center" vertical="center"/>
    </xf>
    <xf numFmtId="196" fontId="33" fillId="24" borderId="45" xfId="0" applyNumberFormat="1" applyFont="1" applyFill="1" applyBorder="1" applyAlignment="1" applyProtection="1">
      <alignment vertical="center"/>
      <protection locked="0"/>
    </xf>
    <xf numFmtId="197" fontId="33" fillId="24" borderId="23" xfId="0" applyNumberFormat="1" applyFont="1" applyFill="1" applyBorder="1" applyAlignment="1" applyProtection="1">
      <alignment vertical="center"/>
      <protection locked="0"/>
    </xf>
    <xf numFmtId="196" fontId="33" fillId="0" borderId="44" xfId="0" applyNumberFormat="1" applyFont="1" applyBorder="1" applyAlignment="1">
      <alignment vertical="center"/>
    </xf>
    <xf numFmtId="197" fontId="33" fillId="0" borderId="44" xfId="0" applyNumberFormat="1" applyFont="1" applyBorder="1" applyAlignment="1">
      <alignment horizontal="center" vertical="center"/>
    </xf>
    <xf numFmtId="0" fontId="32" fillId="0" borderId="46" xfId="0" applyFont="1" applyBorder="1" applyAlignment="1">
      <alignment vertical="center"/>
    </xf>
    <xf numFmtId="0" fontId="32" fillId="0" borderId="47" xfId="0" applyFont="1" applyBorder="1" applyAlignment="1">
      <alignment vertical="center"/>
    </xf>
    <xf numFmtId="196" fontId="34" fillId="0" borderId="48" xfId="0" applyNumberFormat="1" applyFont="1" applyBorder="1" applyAlignment="1">
      <alignment vertical="center"/>
    </xf>
    <xf numFmtId="0" fontId="32" fillId="0" borderId="49" xfId="0" applyFont="1" applyBorder="1" applyAlignment="1">
      <alignment vertical="center"/>
    </xf>
    <xf numFmtId="0" fontId="32" fillId="0" borderId="50" xfId="0" applyFont="1" applyBorder="1" applyAlignment="1">
      <alignment vertical="center"/>
    </xf>
    <xf numFmtId="0" fontId="32" fillId="0" borderId="51" xfId="0" applyFont="1" applyBorder="1" applyAlignment="1">
      <alignment vertical="center"/>
    </xf>
    <xf numFmtId="0" fontId="32" fillId="0" borderId="21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/>
    </xf>
    <xf numFmtId="197" fontId="30" fillId="0" borderId="22" xfId="0" applyNumberFormat="1" applyFont="1" applyBorder="1" applyAlignment="1">
      <alignment vertical="center"/>
    </xf>
    <xf numFmtId="0" fontId="32" fillId="0" borderId="21" xfId="0" applyFont="1" applyBorder="1" applyAlignment="1">
      <alignment horizontal="center" vertical="center" shrinkToFit="1"/>
    </xf>
    <xf numFmtId="196" fontId="30" fillId="0" borderId="34" xfId="0" applyNumberFormat="1" applyFont="1" applyBorder="1" applyAlignment="1">
      <alignment vertical="center"/>
    </xf>
    <xf numFmtId="196" fontId="33" fillId="0" borderId="26" xfId="0" applyNumberFormat="1" applyFont="1" applyBorder="1" applyAlignment="1">
      <alignment vertical="center" shrinkToFit="1"/>
    </xf>
    <xf numFmtId="0" fontId="32" fillId="0" borderId="0" xfId="0" applyFont="1" applyBorder="1" applyAlignment="1">
      <alignment vertical="center"/>
    </xf>
    <xf numFmtId="196" fontId="33" fillId="0" borderId="54" xfId="0" applyNumberFormat="1" applyFont="1" applyFill="1" applyBorder="1" applyAlignment="1" applyProtection="1">
      <alignment vertical="center"/>
      <protection locked="0"/>
    </xf>
    <xf numFmtId="184" fontId="33" fillId="0" borderId="36" xfId="0" applyNumberFormat="1" applyFont="1" applyFill="1" applyBorder="1" applyAlignment="1" applyProtection="1">
      <alignment vertical="center"/>
      <protection locked="0"/>
    </xf>
    <xf numFmtId="196" fontId="33" fillId="0" borderId="55" xfId="0" applyNumberFormat="1" applyFont="1" applyBorder="1" applyAlignment="1">
      <alignment vertical="center" shrinkToFit="1"/>
    </xf>
    <xf numFmtId="197" fontId="33" fillId="0" borderId="56" xfId="0" applyNumberFormat="1" applyFont="1" applyBorder="1" applyAlignment="1">
      <alignment horizontal="center" vertical="center"/>
    </xf>
    <xf numFmtId="196" fontId="34" fillId="0" borderId="57" xfId="0" applyNumberFormat="1" applyFont="1" applyBorder="1" applyAlignment="1">
      <alignment vertical="center" shrinkToFit="1"/>
    </xf>
    <xf numFmtId="197" fontId="34" fillId="0" borderId="50" xfId="0" applyNumberFormat="1" applyFont="1" applyBorder="1" applyAlignment="1">
      <alignment vertical="center"/>
    </xf>
    <xf numFmtId="196" fontId="34" fillId="0" borderId="48" xfId="0" applyNumberFormat="1" applyFont="1" applyBorder="1" applyAlignment="1">
      <alignment vertical="center" shrinkToFit="1"/>
    </xf>
    <xf numFmtId="197" fontId="33" fillId="0" borderId="58" xfId="0" applyNumberFormat="1" applyFont="1" applyBorder="1" applyAlignment="1">
      <alignment horizontal="center" vertical="center"/>
    </xf>
    <xf numFmtId="197" fontId="33" fillId="0" borderId="38" xfId="0" applyNumberFormat="1" applyFont="1" applyFill="1" applyBorder="1" applyAlignment="1" applyProtection="1">
      <alignment vertical="center"/>
      <protection locked="0"/>
    </xf>
    <xf numFmtId="196" fontId="33" fillId="0" borderId="59" xfId="0" applyNumberFormat="1" applyFont="1" applyFill="1" applyBorder="1" applyAlignment="1" applyProtection="1">
      <alignment vertical="center"/>
      <protection locked="0"/>
    </xf>
    <xf numFmtId="0" fontId="32" fillId="0" borderId="38" xfId="0" applyFont="1" applyBorder="1" applyAlignment="1" quotePrefix="1">
      <alignment horizontal="center" vertical="center"/>
    </xf>
    <xf numFmtId="196" fontId="33" fillId="0" borderId="60" xfId="0" applyNumberFormat="1" applyFont="1" applyFill="1" applyBorder="1" applyAlignment="1" applyProtection="1">
      <alignment vertical="center"/>
      <protection locked="0"/>
    </xf>
    <xf numFmtId="196" fontId="33" fillId="0" borderId="61" xfId="0" applyNumberFormat="1" applyFont="1" applyBorder="1" applyAlignment="1">
      <alignment vertical="center" shrinkToFit="1"/>
    </xf>
    <xf numFmtId="196" fontId="33" fillId="0" borderId="62" xfId="0" applyNumberFormat="1" applyFont="1" applyFill="1" applyBorder="1" applyAlignment="1" applyProtection="1">
      <alignment vertical="center"/>
      <protection locked="0"/>
    </xf>
    <xf numFmtId="197" fontId="33" fillId="0" borderId="56" xfId="0" applyNumberFormat="1" applyFont="1" applyFill="1" applyBorder="1" applyAlignment="1">
      <alignment horizontal="center" vertical="center"/>
    </xf>
    <xf numFmtId="197" fontId="33" fillId="0" borderId="63" xfId="0" applyNumberFormat="1" applyFont="1" applyFill="1" applyBorder="1" applyAlignment="1">
      <alignment horizontal="center" vertical="center"/>
    </xf>
    <xf numFmtId="197" fontId="33" fillId="0" borderId="64" xfId="0" applyNumberFormat="1" applyFont="1" applyFill="1" applyBorder="1" applyAlignment="1">
      <alignment horizontal="center" vertical="center"/>
    </xf>
    <xf numFmtId="0" fontId="32" fillId="0" borderId="65" xfId="0" applyFont="1" applyBorder="1" applyAlignment="1">
      <alignment horizontal="center" vertical="center" shrinkToFit="1"/>
    </xf>
    <xf numFmtId="184" fontId="33" fillId="0" borderId="66" xfId="0" applyNumberFormat="1" applyFont="1" applyFill="1" applyBorder="1" applyAlignment="1" applyProtection="1">
      <alignment vertical="center"/>
      <protection locked="0"/>
    </xf>
    <xf numFmtId="198" fontId="33" fillId="0" borderId="31" xfId="0" applyNumberFormat="1" applyFont="1" applyFill="1" applyBorder="1" applyAlignment="1" applyProtection="1">
      <alignment vertical="center"/>
      <protection locked="0"/>
    </xf>
    <xf numFmtId="196" fontId="34" fillId="25" borderId="57" xfId="0" applyNumberFormat="1" applyFont="1" applyFill="1" applyBorder="1" applyAlignment="1">
      <alignment vertical="center" shrinkToFit="1"/>
    </xf>
    <xf numFmtId="0" fontId="24" fillId="0" borderId="14" xfId="62" applyFont="1" applyBorder="1" applyAlignment="1">
      <alignment horizontal="center" vertical="center" shrinkToFit="1"/>
      <protection/>
    </xf>
    <xf numFmtId="0" fontId="24" fillId="0" borderId="14" xfId="62" applyFont="1" applyBorder="1" applyAlignment="1">
      <alignment horizontal="center" vertical="center" wrapText="1"/>
      <protection/>
    </xf>
    <xf numFmtId="0" fontId="24" fillId="0" borderId="67" xfId="62" applyFont="1" applyBorder="1" applyAlignment="1">
      <alignment horizontal="center" vertical="center"/>
      <protection/>
    </xf>
    <xf numFmtId="0" fontId="24" fillId="0" borderId="13" xfId="62" applyFont="1" applyBorder="1" applyAlignment="1">
      <alignment horizontal="center" vertical="center" shrinkToFit="1"/>
      <protection/>
    </xf>
    <xf numFmtId="0" fontId="27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0" fillId="0" borderId="68" xfId="63" applyFont="1" applyBorder="1" applyAlignment="1">
      <alignment vertical="top"/>
      <protection/>
    </xf>
    <xf numFmtId="0" fontId="0" fillId="0" borderId="0" xfId="63" applyFont="1" applyAlignment="1">
      <alignment vertical="top"/>
      <protection/>
    </xf>
    <xf numFmtId="0" fontId="0" fillId="0" borderId="68" xfId="63" applyFont="1" applyBorder="1" applyAlignment="1">
      <alignment vertical="center"/>
      <protection/>
    </xf>
    <xf numFmtId="0" fontId="32" fillId="0" borderId="0" xfId="0" applyFont="1" applyAlignment="1">
      <alignment horizontal="right" vertical="center"/>
    </xf>
    <xf numFmtId="0" fontId="27" fillId="0" borderId="0" xfId="63" applyFont="1" applyAlignment="1">
      <alignment vertical="center"/>
      <protection/>
    </xf>
    <xf numFmtId="0" fontId="27" fillId="0" borderId="0" xfId="63" applyFont="1" applyAlignment="1">
      <alignment horizontal="right" vertical="center"/>
      <protection/>
    </xf>
    <xf numFmtId="0" fontId="35" fillId="0" borderId="0" xfId="0" applyFont="1" applyAlignment="1">
      <alignment vertical="top" wrapText="1"/>
    </xf>
    <xf numFmtId="0" fontId="0" fillId="0" borderId="0" xfId="61" applyFont="1" applyAlignment="1">
      <alignment horizontal="right" vertical="center"/>
      <protection/>
    </xf>
    <xf numFmtId="0" fontId="35" fillId="26" borderId="69" xfId="0" applyFont="1" applyFill="1" applyBorder="1" applyAlignment="1">
      <alignment horizontal="left" vertical="center"/>
    </xf>
    <xf numFmtId="0" fontId="35" fillId="26" borderId="70" xfId="0" applyFont="1" applyFill="1" applyBorder="1" applyAlignment="1">
      <alignment vertical="center"/>
    </xf>
    <xf numFmtId="0" fontId="27" fillId="26" borderId="69" xfId="0" applyFont="1" applyFill="1" applyBorder="1" applyAlignment="1">
      <alignment horizontal="left" vertical="center"/>
    </xf>
    <xf numFmtId="0" fontId="27" fillId="26" borderId="70" xfId="0" applyFont="1" applyFill="1" applyBorder="1" applyAlignment="1">
      <alignment horizontal="left" vertical="center"/>
    </xf>
    <xf numFmtId="0" fontId="27" fillId="26" borderId="71" xfId="0" applyFont="1" applyFill="1" applyBorder="1" applyAlignment="1">
      <alignment horizontal="left" vertical="center"/>
    </xf>
    <xf numFmtId="0" fontId="27" fillId="0" borderId="70" xfId="0" applyFont="1" applyBorder="1" applyAlignment="1">
      <alignment vertical="center"/>
    </xf>
    <xf numFmtId="0" fontId="27" fillId="26" borderId="70" xfId="0" applyFont="1" applyFill="1" applyBorder="1" applyAlignment="1">
      <alignment vertical="center"/>
    </xf>
    <xf numFmtId="0" fontId="27" fillId="26" borderId="71" xfId="0" applyFont="1" applyFill="1" applyBorder="1" applyAlignment="1">
      <alignment vertical="center"/>
    </xf>
    <xf numFmtId="0" fontId="35" fillId="26" borderId="23" xfId="0" applyFont="1" applyFill="1" applyBorder="1" applyAlignment="1">
      <alignment horizontal="left" vertical="center"/>
    </xf>
    <xf numFmtId="0" fontId="35" fillId="26" borderId="18" xfId="0" applyFont="1" applyFill="1" applyBorder="1" applyAlignment="1">
      <alignment horizontal="left" vertical="center"/>
    </xf>
    <xf numFmtId="0" fontId="35" fillId="26" borderId="25" xfId="0" applyFont="1" applyFill="1" applyBorder="1" applyAlignment="1">
      <alignment horizontal="left" vertical="center"/>
    </xf>
    <xf numFmtId="0" fontId="27" fillId="26" borderId="23" xfId="0" applyFont="1" applyFill="1" applyBorder="1" applyAlignment="1">
      <alignment horizontal="left" vertical="center"/>
    </xf>
    <xf numFmtId="0" fontId="35" fillId="26" borderId="72" xfId="0" applyFont="1" applyFill="1" applyBorder="1" applyAlignment="1">
      <alignment vertical="center"/>
    </xf>
    <xf numFmtId="0" fontId="35" fillId="26" borderId="18" xfId="0" applyFont="1" applyFill="1" applyBorder="1" applyAlignment="1">
      <alignment vertical="center"/>
    </xf>
    <xf numFmtId="0" fontId="36" fillId="0" borderId="0" xfId="62" applyFont="1" applyAlignment="1">
      <alignment horizontal="right" vertical="center"/>
      <protection/>
    </xf>
    <xf numFmtId="0" fontId="35" fillId="0" borderId="0" xfId="0" applyFont="1" applyFill="1" applyBorder="1" applyAlignment="1">
      <alignment horizontal="left" vertical="center"/>
    </xf>
    <xf numFmtId="0" fontId="35" fillId="0" borderId="28" xfId="0" applyFont="1" applyFill="1" applyBorder="1" applyAlignment="1">
      <alignment horizontal="left" vertical="center"/>
    </xf>
    <xf numFmtId="0" fontId="27" fillId="26" borderId="73" xfId="0" applyFont="1" applyFill="1" applyBorder="1" applyAlignment="1">
      <alignment horizontal="left" vertical="center"/>
    </xf>
    <xf numFmtId="0" fontId="27" fillId="26" borderId="68" xfId="0" applyFont="1" applyFill="1" applyBorder="1" applyAlignment="1">
      <alignment horizontal="left" vertical="center"/>
    </xf>
    <xf numFmtId="0" fontId="27" fillId="26" borderId="38" xfId="0" applyFont="1" applyFill="1" applyBorder="1" applyAlignment="1">
      <alignment horizontal="left" vertical="center"/>
    </xf>
    <xf numFmtId="0" fontId="35" fillId="26" borderId="0" xfId="0" applyFont="1" applyFill="1" applyBorder="1" applyAlignment="1">
      <alignment horizontal="left" vertical="center"/>
    </xf>
    <xf numFmtId="0" fontId="35" fillId="26" borderId="28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5" fillId="0" borderId="69" xfId="0" applyFont="1" applyBorder="1" applyAlignment="1">
      <alignment horizontal="left" vertical="center"/>
    </xf>
    <xf numFmtId="0" fontId="35" fillId="0" borderId="23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shrinkToFit="1"/>
    </xf>
    <xf numFmtId="0" fontId="23" fillId="0" borderId="28" xfId="0" applyFont="1" applyBorder="1" applyAlignment="1">
      <alignment horizontal="left" vertical="center" shrinkToFit="1"/>
    </xf>
    <xf numFmtId="0" fontId="27" fillId="0" borderId="74" xfId="0" applyFont="1" applyBorder="1" applyAlignment="1">
      <alignment horizontal="left" vertical="center"/>
    </xf>
    <xf numFmtId="0" fontId="27" fillId="0" borderId="75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27" fillId="26" borderId="70" xfId="0" applyFont="1" applyFill="1" applyBorder="1" applyAlignment="1">
      <alignment horizontal="left" vertical="center"/>
    </xf>
    <xf numFmtId="0" fontId="27" fillId="26" borderId="0" xfId="0" applyFont="1" applyFill="1" applyBorder="1" applyAlignment="1">
      <alignment horizontal="left" vertical="center"/>
    </xf>
    <xf numFmtId="0" fontId="27" fillId="26" borderId="28" xfId="0" applyFont="1" applyFill="1" applyBorder="1" applyAlignment="1">
      <alignment horizontal="left" vertical="center"/>
    </xf>
    <xf numFmtId="0" fontId="27" fillId="26" borderId="73" xfId="0" applyFont="1" applyFill="1" applyBorder="1" applyAlignment="1">
      <alignment horizontal="left" vertical="center" wrapText="1"/>
    </xf>
    <xf numFmtId="0" fontId="27" fillId="26" borderId="68" xfId="0" applyFont="1" applyFill="1" applyBorder="1" applyAlignment="1">
      <alignment horizontal="left" vertical="center" wrapText="1"/>
    </xf>
    <xf numFmtId="0" fontId="27" fillId="26" borderId="38" xfId="0" applyFont="1" applyFill="1" applyBorder="1" applyAlignment="1">
      <alignment horizontal="left" vertical="center" wrapText="1"/>
    </xf>
    <xf numFmtId="0" fontId="23" fillId="26" borderId="0" xfId="0" applyFont="1" applyFill="1" applyBorder="1" applyAlignment="1">
      <alignment horizontal="left" vertical="center" shrinkToFit="1"/>
    </xf>
    <xf numFmtId="0" fontId="23" fillId="26" borderId="28" xfId="0" applyFont="1" applyFill="1" applyBorder="1" applyAlignment="1">
      <alignment horizontal="left" vertical="center" shrinkToFit="1"/>
    </xf>
    <xf numFmtId="0" fontId="23" fillId="21" borderId="76" xfId="61" applyFont="1" applyFill="1" applyBorder="1" applyAlignment="1">
      <alignment horizontal="right" vertical="center"/>
      <protection/>
    </xf>
    <xf numFmtId="0" fontId="23" fillId="21" borderId="77" xfId="61" applyFont="1" applyFill="1" applyBorder="1" applyAlignment="1">
      <alignment horizontal="right" vertical="center"/>
      <protection/>
    </xf>
    <xf numFmtId="0" fontId="23" fillId="0" borderId="78" xfId="61" applyFont="1" applyBorder="1" applyAlignment="1">
      <alignment horizontal="center" vertical="center"/>
      <protection/>
    </xf>
    <xf numFmtId="0" fontId="23" fillId="0" borderId="79" xfId="61" applyFont="1" applyBorder="1" applyAlignment="1">
      <alignment horizontal="center" vertical="center"/>
      <protection/>
    </xf>
    <xf numFmtId="0" fontId="23" fillId="0" borderId="80" xfId="61" applyFont="1" applyBorder="1" applyAlignment="1">
      <alignment horizontal="center" vertical="center"/>
      <protection/>
    </xf>
    <xf numFmtId="0" fontId="23" fillId="0" borderId="81" xfId="61" applyFont="1" applyBorder="1" applyAlignment="1">
      <alignment horizontal="center" vertical="center"/>
      <protection/>
    </xf>
    <xf numFmtId="0" fontId="23" fillId="0" borderId="82" xfId="61" applyFont="1" applyBorder="1" applyAlignment="1">
      <alignment horizontal="center" vertical="center"/>
      <protection/>
    </xf>
    <xf numFmtId="0" fontId="23" fillId="0" borderId="83" xfId="61" applyFont="1" applyBorder="1" applyAlignment="1">
      <alignment horizontal="center" vertical="center"/>
      <protection/>
    </xf>
    <xf numFmtId="0" fontId="23" fillId="0" borderId="84" xfId="61" applyFont="1" applyBorder="1" applyAlignment="1">
      <alignment horizontal="center" vertical="center"/>
      <protection/>
    </xf>
    <xf numFmtId="0" fontId="23" fillId="0" borderId="85" xfId="61" applyFont="1" applyBorder="1" applyAlignment="1">
      <alignment horizontal="center" vertical="center"/>
      <protection/>
    </xf>
    <xf numFmtId="0" fontId="23" fillId="0" borderId="86" xfId="61" applyFont="1" applyBorder="1" applyAlignment="1">
      <alignment horizontal="center" vertical="center"/>
      <protection/>
    </xf>
    <xf numFmtId="0" fontId="23" fillId="0" borderId="87" xfId="61" applyFont="1" applyBorder="1" applyAlignment="1">
      <alignment horizontal="right" vertical="center"/>
      <protection/>
    </xf>
    <xf numFmtId="0" fontId="23" fillId="0" borderId="88" xfId="61" applyFont="1" applyBorder="1" applyAlignment="1">
      <alignment horizontal="right" vertical="center"/>
      <protection/>
    </xf>
    <xf numFmtId="0" fontId="23" fillId="0" borderId="89" xfId="61" applyFont="1" applyBorder="1" applyAlignment="1">
      <alignment horizontal="right" vertical="center"/>
      <protection/>
    </xf>
    <xf numFmtId="0" fontId="23" fillId="0" borderId="68" xfId="61" applyFont="1" applyBorder="1" applyAlignment="1">
      <alignment horizontal="right" vertical="center"/>
      <protection/>
    </xf>
    <xf numFmtId="0" fontId="23" fillId="0" borderId="90" xfId="61" applyFont="1" applyBorder="1" applyAlignment="1">
      <alignment horizontal="right" vertical="center"/>
      <protection/>
    </xf>
    <xf numFmtId="0" fontId="23" fillId="0" borderId="18" xfId="61" applyFont="1" applyBorder="1" applyAlignment="1">
      <alignment horizontal="right" vertical="center"/>
      <protection/>
    </xf>
    <xf numFmtId="0" fontId="23" fillId="0" borderId="91" xfId="61" applyFont="1" applyBorder="1" applyAlignment="1">
      <alignment horizontal="center" vertical="center"/>
      <protection/>
    </xf>
    <xf numFmtId="0" fontId="23" fillId="0" borderId="92" xfId="61" applyFont="1" applyBorder="1" applyAlignment="1">
      <alignment horizontal="center" vertical="center"/>
      <protection/>
    </xf>
    <xf numFmtId="0" fontId="23" fillId="0" borderId="93" xfId="61" applyFont="1" applyBorder="1" applyAlignment="1">
      <alignment horizontal="right" vertical="center"/>
      <protection/>
    </xf>
    <xf numFmtId="0" fontId="23" fillId="0" borderId="94" xfId="61" applyFont="1" applyBorder="1" applyAlignment="1">
      <alignment horizontal="right" vertical="center"/>
      <protection/>
    </xf>
    <xf numFmtId="0" fontId="23" fillId="21" borderId="87" xfId="61" applyFont="1" applyFill="1" applyBorder="1" applyAlignment="1">
      <alignment horizontal="right" vertical="center"/>
      <protection/>
    </xf>
    <xf numFmtId="0" fontId="23" fillId="21" borderId="88" xfId="61" applyFont="1" applyFill="1" applyBorder="1" applyAlignment="1">
      <alignment horizontal="right" vertical="center"/>
      <protection/>
    </xf>
    <xf numFmtId="0" fontId="23" fillId="0" borderId="95" xfId="61" applyFont="1" applyFill="1" applyBorder="1" applyAlignment="1">
      <alignment horizontal="right" vertical="center"/>
      <protection/>
    </xf>
    <xf numFmtId="0" fontId="23" fillId="0" borderId="96" xfId="61" applyFont="1" applyFill="1" applyBorder="1" applyAlignment="1">
      <alignment horizontal="right" vertical="center"/>
      <protection/>
    </xf>
    <xf numFmtId="0" fontId="23" fillId="0" borderId="97" xfId="61" applyFont="1" applyFill="1" applyBorder="1" applyAlignment="1">
      <alignment horizontal="right" vertical="center"/>
      <protection/>
    </xf>
    <xf numFmtId="0" fontId="23" fillId="0" borderId="98" xfId="61" applyFont="1" applyFill="1" applyBorder="1" applyAlignment="1">
      <alignment horizontal="right" vertical="center"/>
      <protection/>
    </xf>
    <xf numFmtId="3" fontId="23" fillId="0" borderId="11" xfId="61" applyNumberFormat="1" applyFont="1" applyFill="1" applyBorder="1" applyAlignment="1">
      <alignment horizontal="center" vertical="center"/>
      <protection/>
    </xf>
    <xf numFmtId="3" fontId="23" fillId="0" borderId="17" xfId="61" applyNumberFormat="1" applyFont="1" applyFill="1" applyBorder="1" applyAlignment="1">
      <alignment horizontal="center" vertical="center"/>
      <protection/>
    </xf>
    <xf numFmtId="0" fontId="22" fillId="0" borderId="99" xfId="61" applyFont="1" applyBorder="1" applyAlignment="1">
      <alignment horizontal="center" vertical="center"/>
      <protection/>
    </xf>
    <xf numFmtId="0" fontId="22" fillId="0" borderId="75" xfId="61" applyFont="1" applyBorder="1" applyAlignment="1">
      <alignment horizontal="center" vertical="center"/>
      <protection/>
    </xf>
    <xf numFmtId="0" fontId="22" fillId="0" borderId="10" xfId="61" applyFont="1" applyBorder="1" applyAlignment="1">
      <alignment horizontal="center" vertical="center"/>
      <protection/>
    </xf>
    <xf numFmtId="0" fontId="23" fillId="21" borderId="99" xfId="61" applyFont="1" applyFill="1" applyBorder="1" applyAlignment="1">
      <alignment horizontal="right" vertical="center"/>
      <protection/>
    </xf>
    <xf numFmtId="0" fontId="23" fillId="21" borderId="75" xfId="61" applyFont="1" applyFill="1" applyBorder="1" applyAlignment="1">
      <alignment horizontal="right" vertical="center"/>
      <protection/>
    </xf>
    <xf numFmtId="0" fontId="28" fillId="0" borderId="100" xfId="61" applyFont="1" applyBorder="1" applyAlignment="1">
      <alignment horizontal="center" vertical="center" wrapText="1"/>
      <protection/>
    </xf>
    <xf numFmtId="0" fontId="28" fillId="0" borderId="0" xfId="61" applyFont="1" applyBorder="1" applyAlignment="1">
      <alignment horizontal="center" vertical="center"/>
      <protection/>
    </xf>
    <xf numFmtId="0" fontId="28" fillId="0" borderId="101" xfId="61" applyFont="1" applyBorder="1" applyAlignment="1">
      <alignment horizontal="center" vertical="center"/>
      <protection/>
    </xf>
    <xf numFmtId="0" fontId="28" fillId="0" borderId="90" xfId="61" applyFont="1" applyBorder="1" applyAlignment="1">
      <alignment horizontal="center" vertical="center"/>
      <protection/>
    </xf>
    <xf numFmtId="0" fontId="28" fillId="0" borderId="18" xfId="61" applyFont="1" applyBorder="1" applyAlignment="1">
      <alignment horizontal="center" vertical="center"/>
      <protection/>
    </xf>
    <xf numFmtId="0" fontId="28" fillId="0" borderId="92" xfId="61" applyFont="1" applyBorder="1" applyAlignment="1">
      <alignment horizontal="center" vertical="center"/>
      <protection/>
    </xf>
    <xf numFmtId="3" fontId="23" fillId="0" borderId="88" xfId="61" applyNumberFormat="1" applyFont="1" applyFill="1" applyBorder="1" applyAlignment="1">
      <alignment horizontal="center" vertical="center"/>
      <protection/>
    </xf>
    <xf numFmtId="0" fontId="23" fillId="0" borderId="33" xfId="61" applyFont="1" applyBorder="1" applyAlignment="1">
      <alignment horizontal="center" vertical="center"/>
      <protection/>
    </xf>
    <xf numFmtId="0" fontId="23" fillId="0" borderId="17" xfId="61" applyFont="1" applyBorder="1" applyAlignment="1">
      <alignment horizontal="center" vertical="center"/>
      <protection/>
    </xf>
    <xf numFmtId="0" fontId="23" fillId="0" borderId="102" xfId="61" applyFont="1" applyBorder="1" applyAlignment="1">
      <alignment horizontal="center" vertical="center"/>
      <protection/>
    </xf>
    <xf numFmtId="0" fontId="23" fillId="0" borderId="103" xfId="61" applyFont="1" applyBorder="1" applyAlignment="1">
      <alignment horizontal="center" vertical="center"/>
      <protection/>
    </xf>
    <xf numFmtId="0" fontId="23" fillId="0" borderId="95" xfId="61" applyFont="1" applyBorder="1" applyAlignment="1">
      <alignment horizontal="right" vertical="center"/>
      <protection/>
    </xf>
    <xf numFmtId="0" fontId="23" fillId="0" borderId="96" xfId="61" applyFont="1" applyBorder="1" applyAlignment="1">
      <alignment horizontal="right" vertical="center"/>
      <protection/>
    </xf>
    <xf numFmtId="0" fontId="23" fillId="0" borderId="104" xfId="61" applyFont="1" applyBorder="1" applyAlignment="1">
      <alignment horizontal="center" vertical="center"/>
      <protection/>
    </xf>
    <xf numFmtId="0" fontId="23" fillId="0" borderId="105" xfId="61" applyFont="1" applyBorder="1" applyAlignment="1">
      <alignment horizontal="center" vertical="center"/>
      <protection/>
    </xf>
    <xf numFmtId="0" fontId="23" fillId="0" borderId="99" xfId="61" applyFont="1" applyBorder="1" applyAlignment="1">
      <alignment horizontal="right" vertical="center"/>
      <protection/>
    </xf>
    <xf numFmtId="0" fontId="23" fillId="0" borderId="75" xfId="61" applyFont="1" applyBorder="1" applyAlignment="1">
      <alignment horizontal="right" vertical="center"/>
      <protection/>
    </xf>
    <xf numFmtId="0" fontId="23" fillId="0" borderId="106" xfId="61" applyFont="1" applyBorder="1" applyAlignment="1">
      <alignment horizontal="right" vertical="center"/>
      <protection/>
    </xf>
    <xf numFmtId="0" fontId="23" fillId="0" borderId="69" xfId="61" applyFont="1" applyBorder="1" applyAlignment="1">
      <alignment horizontal="right" vertical="center"/>
      <protection/>
    </xf>
    <xf numFmtId="0" fontId="22" fillId="0" borderId="53" xfId="61" applyFont="1" applyBorder="1" applyAlignment="1">
      <alignment horizontal="center" vertical="center" wrapText="1"/>
      <protection/>
    </xf>
    <xf numFmtId="0" fontId="22" fillId="0" borderId="107" xfId="61" applyFont="1" applyBorder="1" applyAlignment="1">
      <alignment horizontal="center" vertical="center"/>
      <protection/>
    </xf>
    <xf numFmtId="0" fontId="22" fillId="0" borderId="33" xfId="61" applyFont="1" applyBorder="1" applyAlignment="1">
      <alignment horizontal="center" vertical="center"/>
      <protection/>
    </xf>
    <xf numFmtId="0" fontId="22" fillId="0" borderId="17" xfId="61" applyFont="1" applyBorder="1" applyAlignment="1">
      <alignment horizontal="center" vertical="center"/>
      <protection/>
    </xf>
    <xf numFmtId="0" fontId="22" fillId="0" borderId="108" xfId="61" applyFont="1" applyBorder="1" applyAlignment="1">
      <alignment horizontal="center" vertical="center"/>
      <protection/>
    </xf>
    <xf numFmtId="0" fontId="22" fillId="0" borderId="109" xfId="61" applyFont="1" applyBorder="1" applyAlignment="1">
      <alignment horizontal="center" vertical="center"/>
      <protection/>
    </xf>
    <xf numFmtId="0" fontId="28" fillId="0" borderId="10" xfId="61" applyFont="1" applyBorder="1" applyAlignment="1">
      <alignment horizontal="center" vertical="center"/>
      <protection/>
    </xf>
    <xf numFmtId="0" fontId="28" fillId="0" borderId="107" xfId="61" applyFont="1" applyBorder="1" applyAlignment="1">
      <alignment horizontal="center" vertical="center"/>
      <protection/>
    </xf>
    <xf numFmtId="0" fontId="28" fillId="0" borderId="11" xfId="61" applyFont="1" applyBorder="1" applyAlignment="1">
      <alignment horizontal="center" vertical="center"/>
      <protection/>
    </xf>
    <xf numFmtId="0" fontId="28" fillId="0" borderId="17" xfId="61" applyFont="1" applyBorder="1" applyAlignment="1">
      <alignment horizontal="center" vertical="center"/>
      <protection/>
    </xf>
    <xf numFmtId="0" fontId="28" fillId="0" borderId="12" xfId="61" applyFont="1" applyBorder="1" applyAlignment="1">
      <alignment horizontal="center" vertical="center"/>
      <protection/>
    </xf>
    <xf numFmtId="0" fontId="28" fillId="0" borderId="109" xfId="61" applyFont="1" applyBorder="1" applyAlignment="1">
      <alignment horizontal="center" vertical="center"/>
      <protection/>
    </xf>
    <xf numFmtId="0" fontId="23" fillId="0" borderId="53" xfId="61" applyFont="1" applyBorder="1" applyAlignment="1">
      <alignment horizontal="center" vertical="center"/>
      <protection/>
    </xf>
    <xf numFmtId="0" fontId="23" fillId="0" borderId="107" xfId="61" applyFont="1" applyBorder="1" applyAlignment="1">
      <alignment horizontal="center" vertical="center"/>
      <protection/>
    </xf>
    <xf numFmtId="0" fontId="28" fillId="0" borderId="110" xfId="61" applyFont="1" applyBorder="1" applyAlignment="1">
      <alignment horizontal="center" vertical="center" wrapText="1"/>
      <protection/>
    </xf>
    <xf numFmtId="0" fontId="28" fillId="0" borderId="111" xfId="61" applyFont="1" applyBorder="1" applyAlignment="1">
      <alignment horizontal="center" vertical="center"/>
      <protection/>
    </xf>
    <xf numFmtId="0" fontId="28" fillId="0" borderId="112" xfId="61" applyFont="1" applyBorder="1" applyAlignment="1">
      <alignment horizontal="center" vertical="center"/>
      <protection/>
    </xf>
    <xf numFmtId="0" fontId="28" fillId="0" borderId="100" xfId="61" applyFont="1" applyBorder="1" applyAlignment="1">
      <alignment horizontal="center" vertical="center"/>
      <protection/>
    </xf>
    <xf numFmtId="0" fontId="28" fillId="0" borderId="111" xfId="61" applyFont="1" applyBorder="1" applyAlignment="1">
      <alignment horizontal="center" vertical="center" wrapText="1"/>
      <protection/>
    </xf>
    <xf numFmtId="0" fontId="28" fillId="0" borderId="113" xfId="61" applyFont="1" applyBorder="1" applyAlignment="1">
      <alignment horizontal="center" vertical="center"/>
      <protection/>
    </xf>
    <xf numFmtId="0" fontId="28" fillId="0" borderId="114" xfId="61" applyFont="1" applyBorder="1" applyAlignment="1">
      <alignment horizontal="center" vertical="center"/>
      <protection/>
    </xf>
    <xf numFmtId="0" fontId="28" fillId="0" borderId="115" xfId="61" applyFont="1" applyBorder="1" applyAlignment="1">
      <alignment horizontal="center" vertical="center"/>
      <protection/>
    </xf>
    <xf numFmtId="0" fontId="23" fillId="0" borderId="108" xfId="61" applyFont="1" applyBorder="1" applyAlignment="1">
      <alignment horizontal="center" vertical="center"/>
      <protection/>
    </xf>
    <xf numFmtId="0" fontId="23" fillId="0" borderId="109" xfId="61" applyFont="1" applyBorder="1" applyAlignment="1">
      <alignment horizontal="center" vertical="center"/>
      <protection/>
    </xf>
    <xf numFmtId="3" fontId="23" fillId="0" borderId="77" xfId="61" applyNumberFormat="1" applyFont="1" applyFill="1" applyBorder="1" applyAlignment="1">
      <alignment horizontal="center" vertical="center"/>
      <protection/>
    </xf>
    <xf numFmtId="3" fontId="23" fillId="0" borderId="12" xfId="61" applyNumberFormat="1" applyFont="1" applyFill="1" applyBorder="1" applyAlignment="1">
      <alignment horizontal="center" vertical="center"/>
      <protection/>
    </xf>
    <xf numFmtId="0" fontId="0" fillId="0" borderId="0" xfId="61" applyFont="1" applyBorder="1" applyAlignment="1">
      <alignment horizontal="left" vertical="top" wrapText="1"/>
      <protection/>
    </xf>
    <xf numFmtId="0" fontId="28" fillId="0" borderId="110" xfId="61" applyFont="1" applyBorder="1" applyAlignment="1">
      <alignment horizontal="center" vertical="center"/>
      <protection/>
    </xf>
    <xf numFmtId="0" fontId="28" fillId="0" borderId="116" xfId="61" applyFont="1" applyBorder="1" applyAlignment="1">
      <alignment horizontal="center" vertical="center"/>
      <protection/>
    </xf>
    <xf numFmtId="0" fontId="28" fillId="0" borderId="28" xfId="61" applyFont="1" applyBorder="1" applyAlignment="1">
      <alignment horizontal="center" vertical="center"/>
      <protection/>
    </xf>
    <xf numFmtId="0" fontId="28" fillId="0" borderId="25" xfId="61" applyFont="1" applyBorder="1" applyAlignment="1">
      <alignment horizontal="center" vertical="center"/>
      <protection/>
    </xf>
    <xf numFmtId="3" fontId="23" fillId="0" borderId="94" xfId="61" applyNumberFormat="1" applyFont="1" applyFill="1" applyBorder="1" applyAlignment="1">
      <alignment horizontal="center" vertical="center"/>
      <protection/>
    </xf>
    <xf numFmtId="3" fontId="23" fillId="0" borderId="19" xfId="61" applyNumberFormat="1" applyFont="1" applyFill="1" applyBorder="1" applyAlignment="1">
      <alignment horizontal="center" vertical="center"/>
      <protection/>
    </xf>
    <xf numFmtId="0" fontId="23" fillId="0" borderId="117" xfId="61" applyFont="1" applyBorder="1" applyAlignment="1">
      <alignment horizontal="center" vertical="center"/>
      <protection/>
    </xf>
    <xf numFmtId="0" fontId="23" fillId="0" borderId="118" xfId="61" applyFont="1" applyBorder="1" applyAlignment="1">
      <alignment horizontal="center" vertical="center"/>
      <protection/>
    </xf>
    <xf numFmtId="0" fontId="23" fillId="0" borderId="97" xfId="61" applyFont="1" applyBorder="1" applyAlignment="1">
      <alignment horizontal="right" vertical="center"/>
      <protection/>
    </xf>
    <xf numFmtId="0" fontId="23" fillId="0" borderId="98" xfId="61" applyFont="1" applyBorder="1" applyAlignment="1">
      <alignment horizontal="right" vertical="center"/>
      <protection/>
    </xf>
    <xf numFmtId="0" fontId="23" fillId="0" borderId="119" xfId="61" applyFont="1" applyBorder="1" applyAlignment="1">
      <alignment horizontal="right" vertical="center"/>
      <protection/>
    </xf>
    <xf numFmtId="0" fontId="23" fillId="0" borderId="120" xfId="61" applyFont="1" applyBorder="1" applyAlignment="1">
      <alignment horizontal="right" vertical="center"/>
      <protection/>
    </xf>
    <xf numFmtId="0" fontId="24" fillId="27" borderId="17" xfId="62" applyFont="1" applyFill="1" applyBorder="1" applyAlignment="1">
      <alignment horizontal="center" vertical="center"/>
      <protection/>
    </xf>
    <xf numFmtId="0" fontId="26" fillId="27" borderId="17" xfId="62" applyFont="1" applyFill="1" applyBorder="1" applyAlignment="1">
      <alignment horizontal="center" vertical="center" wrapText="1"/>
      <protection/>
    </xf>
    <xf numFmtId="0" fontId="26" fillId="27" borderId="121" xfId="62" applyFont="1" applyFill="1" applyBorder="1" applyAlignment="1">
      <alignment horizontal="center" vertical="center" wrapText="1"/>
      <protection/>
    </xf>
    <xf numFmtId="0" fontId="26" fillId="27" borderId="122" xfId="62" applyFont="1" applyFill="1" applyBorder="1" applyAlignment="1">
      <alignment horizontal="center" vertical="center" wrapText="1"/>
      <protection/>
    </xf>
    <xf numFmtId="0" fontId="24" fillId="27" borderId="87" xfId="62" applyFont="1" applyFill="1" applyBorder="1" applyAlignment="1">
      <alignment horizontal="center" vertical="center"/>
      <protection/>
    </xf>
    <xf numFmtId="0" fontId="24" fillId="27" borderId="88" xfId="62" applyFont="1" applyFill="1" applyBorder="1" applyAlignment="1">
      <alignment horizontal="center" vertical="center"/>
      <protection/>
    </xf>
    <xf numFmtId="0" fontId="24" fillId="27" borderId="11" xfId="62" applyFont="1" applyFill="1" applyBorder="1" applyAlignment="1">
      <alignment horizontal="center" vertical="center"/>
      <protection/>
    </xf>
    <xf numFmtId="0" fontId="24" fillId="27" borderId="121" xfId="62" applyFont="1" applyFill="1" applyBorder="1" applyAlignment="1">
      <alignment horizontal="center" vertical="center"/>
      <protection/>
    </xf>
    <xf numFmtId="0" fontId="24" fillId="27" borderId="123" xfId="62" applyFont="1" applyFill="1" applyBorder="1" applyAlignment="1">
      <alignment horizontal="center" vertical="center"/>
      <protection/>
    </xf>
    <xf numFmtId="0" fontId="24" fillId="27" borderId="122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left" vertical="top"/>
      <protection/>
    </xf>
    <xf numFmtId="0" fontId="24" fillId="27" borderId="121" xfId="62" applyFont="1" applyFill="1" applyBorder="1" applyAlignment="1">
      <alignment horizontal="center" vertical="center" wrapText="1"/>
      <protection/>
    </xf>
    <xf numFmtId="0" fontId="24" fillId="27" borderId="123" xfId="62" applyFont="1" applyFill="1" applyBorder="1" applyAlignment="1">
      <alignment horizontal="center" vertical="center" wrapText="1"/>
      <protection/>
    </xf>
    <xf numFmtId="0" fontId="24" fillId="27" borderId="122" xfId="62" applyFont="1" applyFill="1" applyBorder="1" applyAlignment="1">
      <alignment horizontal="center" vertical="center" wrapText="1"/>
      <protection/>
    </xf>
    <xf numFmtId="0" fontId="24" fillId="0" borderId="0" xfId="62" applyFont="1" applyAlignment="1">
      <alignment horizontal="left" vertical="center" wrapText="1"/>
      <protection/>
    </xf>
    <xf numFmtId="0" fontId="24" fillId="0" borderId="0" xfId="62" applyFont="1" applyAlignment="1">
      <alignment horizontal="left" vertical="center"/>
      <protection/>
    </xf>
    <xf numFmtId="0" fontId="32" fillId="0" borderId="45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124" xfId="0" applyFont="1" applyBorder="1" applyAlignment="1" quotePrefix="1">
      <alignment horizontal="center" vertical="center"/>
    </xf>
    <xf numFmtId="0" fontId="32" fillId="0" borderId="125" xfId="0" applyFont="1" applyBorder="1" applyAlignment="1" quotePrefix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12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127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考様式１（配置計算）申請用" xfId="61"/>
    <cellStyle name="標準_参考様式２（職員名簿+勤務時間）" xfId="62"/>
    <cellStyle name="標準_面積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view="pageBreakPreview" zoomScale="115" zoomScaleSheetLayoutView="115" zoomScalePageLayoutView="0" workbookViewId="0" topLeftCell="A1">
      <selection activeCell="A1" sqref="A1:I1"/>
    </sheetView>
  </sheetViews>
  <sheetFormatPr defaultColWidth="9.00390625" defaultRowHeight="13.5"/>
  <cols>
    <col min="1" max="9" width="9.625" style="0" customWidth="1"/>
  </cols>
  <sheetData>
    <row r="1" spans="1:10" ht="24.75" customHeight="1">
      <c r="A1" s="147" t="s">
        <v>149</v>
      </c>
      <c r="B1" s="148"/>
      <c r="C1" s="148"/>
      <c r="D1" s="148"/>
      <c r="E1" s="148"/>
      <c r="F1" s="148"/>
      <c r="G1" s="148"/>
      <c r="H1" s="148"/>
      <c r="I1" s="149"/>
      <c r="J1" s="109"/>
    </row>
    <row r="2" spans="1:10" ht="24.75" customHeight="1">
      <c r="A2" s="136" t="s">
        <v>159</v>
      </c>
      <c r="B2" s="137"/>
      <c r="C2" s="137"/>
      <c r="D2" s="137"/>
      <c r="E2" s="137"/>
      <c r="F2" s="137"/>
      <c r="G2" s="137"/>
      <c r="H2" s="137"/>
      <c r="I2" s="138"/>
      <c r="J2" s="109"/>
    </row>
    <row r="3" spans="1:10" ht="24.75" customHeight="1">
      <c r="A3" s="125"/>
      <c r="B3" s="139" t="s">
        <v>136</v>
      </c>
      <c r="C3" s="139"/>
      <c r="D3" s="139"/>
      <c r="E3" s="139"/>
      <c r="F3" s="139"/>
      <c r="G3" s="139"/>
      <c r="H3" s="139"/>
      <c r="I3" s="140"/>
      <c r="J3" s="109"/>
    </row>
    <row r="4" spans="1:10" ht="9.75" customHeight="1">
      <c r="A4" s="126"/>
      <c r="B4" s="119"/>
      <c r="C4" s="119"/>
      <c r="D4" s="119"/>
      <c r="E4" s="119"/>
      <c r="F4" s="119"/>
      <c r="G4" s="119"/>
      <c r="H4" s="119"/>
      <c r="I4" s="127"/>
      <c r="J4" s="109"/>
    </row>
    <row r="5" spans="1:10" ht="24.75" customHeight="1">
      <c r="A5" s="136" t="s">
        <v>160</v>
      </c>
      <c r="B5" s="137"/>
      <c r="C5" s="137"/>
      <c r="D5" s="137"/>
      <c r="E5" s="137"/>
      <c r="F5" s="137"/>
      <c r="G5" s="137"/>
      <c r="H5" s="137"/>
      <c r="I5" s="138"/>
      <c r="J5" s="109"/>
    </row>
    <row r="6" spans="1:10" ht="24.75" customHeight="1">
      <c r="A6" s="125"/>
      <c r="B6" s="139" t="s">
        <v>135</v>
      </c>
      <c r="C6" s="139"/>
      <c r="D6" s="139"/>
      <c r="E6" s="139"/>
      <c r="F6" s="139"/>
      <c r="G6" s="139"/>
      <c r="H6" s="139"/>
      <c r="I6" s="140"/>
      <c r="J6" s="109"/>
    </row>
    <row r="7" spans="1:10" ht="24.75" customHeight="1">
      <c r="A7" s="125"/>
      <c r="B7" s="156" t="s">
        <v>167</v>
      </c>
      <c r="C7" s="156"/>
      <c r="D7" s="156"/>
      <c r="E7" s="156"/>
      <c r="F7" s="156"/>
      <c r="G7" s="156"/>
      <c r="H7" s="156"/>
      <c r="I7" s="157"/>
      <c r="J7" s="109"/>
    </row>
    <row r="8" spans="1:10" ht="9.75" customHeight="1">
      <c r="A8" s="126"/>
      <c r="B8" s="119"/>
      <c r="C8" s="119"/>
      <c r="D8" s="119"/>
      <c r="E8" s="119"/>
      <c r="F8" s="119"/>
      <c r="G8" s="119"/>
      <c r="H8" s="119"/>
      <c r="I8" s="127"/>
      <c r="J8" s="109"/>
    </row>
    <row r="9" spans="1:9" s="109" customFormat="1" ht="24.75" customHeight="1">
      <c r="A9" s="150" t="s">
        <v>161</v>
      </c>
      <c r="B9" s="151"/>
      <c r="C9" s="151"/>
      <c r="D9" s="151"/>
      <c r="E9" s="151"/>
      <c r="F9" s="151"/>
      <c r="G9" s="151"/>
      <c r="H9" s="151"/>
      <c r="I9" s="152"/>
    </row>
    <row r="10" spans="1:9" s="109" customFormat="1" ht="24.75" customHeight="1">
      <c r="A10" s="120"/>
      <c r="B10" s="141" t="s">
        <v>136</v>
      </c>
      <c r="C10" s="141"/>
      <c r="D10" s="141"/>
      <c r="E10" s="141"/>
      <c r="F10" s="141"/>
      <c r="G10" s="141"/>
      <c r="H10" s="141"/>
      <c r="I10" s="142"/>
    </row>
    <row r="11" spans="1:9" s="109" customFormat="1" ht="24.75" customHeight="1">
      <c r="A11" s="120"/>
      <c r="B11" s="134" t="s">
        <v>168</v>
      </c>
      <c r="C11" s="134"/>
      <c r="D11" s="134"/>
      <c r="E11" s="134"/>
      <c r="F11" s="134"/>
      <c r="G11" s="134"/>
      <c r="H11" s="134"/>
      <c r="I11" s="135"/>
    </row>
    <row r="12" spans="1:9" s="109" customFormat="1" ht="24.75" customHeight="1">
      <c r="A12" s="120"/>
      <c r="B12" s="134" t="s">
        <v>169</v>
      </c>
      <c r="C12" s="134"/>
      <c r="D12" s="134"/>
      <c r="E12" s="134"/>
      <c r="F12" s="134"/>
      <c r="G12" s="134"/>
      <c r="H12" s="134"/>
      <c r="I12" s="135"/>
    </row>
    <row r="13" spans="1:9" s="109" customFormat="1" ht="24.75" customHeight="1">
      <c r="A13" s="120"/>
      <c r="B13" s="141" t="s">
        <v>139</v>
      </c>
      <c r="C13" s="141"/>
      <c r="D13" s="141"/>
      <c r="E13" s="141"/>
      <c r="F13" s="141"/>
      <c r="G13" s="141"/>
      <c r="H13" s="141"/>
      <c r="I13" s="142"/>
    </row>
    <row r="14" spans="1:10" ht="9.75" customHeight="1">
      <c r="A14" s="123"/>
      <c r="B14" s="121"/>
      <c r="C14" s="121"/>
      <c r="D14" s="121"/>
      <c r="E14" s="121"/>
      <c r="F14" s="121"/>
      <c r="G14" s="121"/>
      <c r="H14" s="121"/>
      <c r="I14" s="130"/>
      <c r="J14" s="109"/>
    </row>
    <row r="15" spans="1:10" ht="24.75" customHeight="1">
      <c r="A15" s="136" t="s">
        <v>162</v>
      </c>
      <c r="B15" s="137"/>
      <c r="C15" s="137"/>
      <c r="D15" s="137"/>
      <c r="E15" s="137"/>
      <c r="F15" s="137"/>
      <c r="G15" s="137"/>
      <c r="H15" s="137"/>
      <c r="I15" s="138"/>
      <c r="J15" s="109"/>
    </row>
    <row r="16" spans="1:10" ht="24.75" customHeight="1">
      <c r="A16" s="122"/>
      <c r="B16" s="141" t="s">
        <v>136</v>
      </c>
      <c r="C16" s="141"/>
      <c r="D16" s="141"/>
      <c r="E16" s="141"/>
      <c r="F16" s="141"/>
      <c r="G16" s="141"/>
      <c r="H16" s="141"/>
      <c r="I16" s="142"/>
      <c r="J16" s="109"/>
    </row>
    <row r="17" spans="1:10" ht="24.75" customHeight="1">
      <c r="A17" s="122"/>
      <c r="B17" s="134" t="s">
        <v>170</v>
      </c>
      <c r="C17" s="134"/>
      <c r="D17" s="134"/>
      <c r="E17" s="134"/>
      <c r="F17" s="134"/>
      <c r="G17" s="134"/>
      <c r="H17" s="134"/>
      <c r="I17" s="135"/>
      <c r="J17" s="109"/>
    </row>
    <row r="18" spans="1:10" ht="24.75" customHeight="1">
      <c r="A18" s="122"/>
      <c r="B18" s="134" t="s">
        <v>171</v>
      </c>
      <c r="C18" s="134"/>
      <c r="D18" s="134"/>
      <c r="E18" s="134"/>
      <c r="F18" s="134"/>
      <c r="G18" s="134"/>
      <c r="H18" s="134"/>
      <c r="I18" s="135"/>
      <c r="J18" s="109"/>
    </row>
    <row r="19" spans="1:10" ht="24.75" customHeight="1">
      <c r="A19" s="122"/>
      <c r="B19" s="134" t="s">
        <v>138</v>
      </c>
      <c r="C19" s="134"/>
      <c r="D19" s="134"/>
      <c r="E19" s="134"/>
      <c r="F19" s="134"/>
      <c r="G19" s="134"/>
      <c r="H19" s="134"/>
      <c r="I19" s="135"/>
      <c r="J19" s="109"/>
    </row>
    <row r="20" spans="1:10" ht="9.75" customHeight="1">
      <c r="A20" s="123"/>
      <c r="B20" s="121"/>
      <c r="C20" s="121"/>
      <c r="D20" s="121"/>
      <c r="E20" s="121"/>
      <c r="F20" s="121"/>
      <c r="G20" s="121"/>
      <c r="H20" s="121"/>
      <c r="I20" s="130"/>
      <c r="J20" s="109"/>
    </row>
    <row r="21" spans="1:10" ht="24.75" customHeight="1">
      <c r="A21" s="153" t="s">
        <v>163</v>
      </c>
      <c r="B21" s="154"/>
      <c r="C21" s="154"/>
      <c r="D21" s="154"/>
      <c r="E21" s="154"/>
      <c r="F21" s="154"/>
      <c r="G21" s="154"/>
      <c r="H21" s="154"/>
      <c r="I21" s="155"/>
      <c r="J21" s="109"/>
    </row>
    <row r="22" spans="1:10" ht="24.75" customHeight="1">
      <c r="A22" s="122"/>
      <c r="B22" s="139" t="s">
        <v>136</v>
      </c>
      <c r="C22" s="139"/>
      <c r="D22" s="139"/>
      <c r="E22" s="139"/>
      <c r="F22" s="139"/>
      <c r="G22" s="139"/>
      <c r="H22" s="139"/>
      <c r="I22" s="140"/>
      <c r="J22" s="109"/>
    </row>
    <row r="23" spans="1:10" ht="24.75" customHeight="1">
      <c r="A23" s="122"/>
      <c r="B23" s="141" t="s">
        <v>137</v>
      </c>
      <c r="C23" s="141"/>
      <c r="D23" s="141"/>
      <c r="E23" s="141"/>
      <c r="F23" s="141"/>
      <c r="G23" s="141"/>
      <c r="H23" s="141"/>
      <c r="I23" s="142"/>
      <c r="J23" s="109"/>
    </row>
    <row r="24" spans="1:10" ht="24.75" customHeight="1">
      <c r="A24" s="122"/>
      <c r="B24" s="110"/>
      <c r="C24" s="141" t="s">
        <v>134</v>
      </c>
      <c r="D24" s="141"/>
      <c r="E24" s="141"/>
      <c r="F24" s="141"/>
      <c r="G24" s="141"/>
      <c r="H24" s="141"/>
      <c r="I24" s="142"/>
      <c r="J24" s="109"/>
    </row>
    <row r="25" spans="1:10" ht="24.75" customHeight="1">
      <c r="A25" s="122"/>
      <c r="B25" s="110"/>
      <c r="C25" s="141" t="s">
        <v>150</v>
      </c>
      <c r="D25" s="141"/>
      <c r="E25" s="141"/>
      <c r="F25" s="141"/>
      <c r="G25" s="141"/>
      <c r="H25" s="141"/>
      <c r="I25" s="142"/>
      <c r="J25" s="109"/>
    </row>
    <row r="26" spans="1:10" ht="24.75" customHeight="1">
      <c r="A26" s="122"/>
      <c r="B26" s="110"/>
      <c r="C26" s="141" t="s">
        <v>151</v>
      </c>
      <c r="D26" s="141"/>
      <c r="E26" s="141"/>
      <c r="F26" s="141"/>
      <c r="G26" s="141"/>
      <c r="H26" s="141"/>
      <c r="I26" s="142"/>
      <c r="J26" s="109"/>
    </row>
    <row r="27" spans="1:10" ht="24.75" customHeight="1">
      <c r="A27" s="122"/>
      <c r="B27" s="110"/>
      <c r="C27" s="141" t="s">
        <v>152</v>
      </c>
      <c r="D27" s="141"/>
      <c r="E27" s="141"/>
      <c r="F27" s="141"/>
      <c r="G27" s="141"/>
      <c r="H27" s="141"/>
      <c r="I27" s="142"/>
      <c r="J27" s="109"/>
    </row>
    <row r="28" spans="1:10" ht="9.75" customHeight="1">
      <c r="A28" s="123"/>
      <c r="B28" s="121"/>
      <c r="C28" s="121"/>
      <c r="D28" s="121"/>
      <c r="E28" s="121"/>
      <c r="F28" s="121"/>
      <c r="G28" s="121"/>
      <c r="H28" s="121"/>
      <c r="I28" s="130"/>
      <c r="J28" s="109"/>
    </row>
    <row r="29" spans="1:10" ht="24.75" customHeight="1">
      <c r="A29" s="136" t="s">
        <v>164</v>
      </c>
      <c r="B29" s="137"/>
      <c r="C29" s="137"/>
      <c r="D29" s="137"/>
      <c r="E29" s="137"/>
      <c r="F29" s="137"/>
      <c r="G29" s="137"/>
      <c r="H29" s="137"/>
      <c r="I29" s="138"/>
      <c r="J29" s="109"/>
    </row>
    <row r="30" spans="1:10" ht="24.75" customHeight="1">
      <c r="A30" s="122"/>
      <c r="B30" s="139" t="s">
        <v>136</v>
      </c>
      <c r="C30" s="139"/>
      <c r="D30" s="139"/>
      <c r="E30" s="139"/>
      <c r="F30" s="139"/>
      <c r="G30" s="139"/>
      <c r="H30" s="139"/>
      <c r="I30" s="140"/>
      <c r="J30" s="109"/>
    </row>
    <row r="31" spans="1:10" ht="24.75" customHeight="1">
      <c r="A31" s="122"/>
      <c r="B31" s="141" t="s">
        <v>153</v>
      </c>
      <c r="C31" s="141"/>
      <c r="D31" s="141"/>
      <c r="E31" s="141"/>
      <c r="F31" s="141"/>
      <c r="G31" s="141"/>
      <c r="H31" s="141"/>
      <c r="I31" s="142"/>
      <c r="J31" s="109"/>
    </row>
    <row r="32" spans="1:10" ht="24.75" customHeight="1">
      <c r="A32" s="122"/>
      <c r="B32" s="141" t="s">
        <v>154</v>
      </c>
      <c r="C32" s="141"/>
      <c r="D32" s="141"/>
      <c r="E32" s="141"/>
      <c r="F32" s="141"/>
      <c r="G32" s="141"/>
      <c r="H32" s="141"/>
      <c r="I32" s="142"/>
      <c r="J32" s="109"/>
    </row>
    <row r="33" spans="1:10" ht="24.75" customHeight="1">
      <c r="A33" s="122"/>
      <c r="B33" s="141" t="s">
        <v>155</v>
      </c>
      <c r="C33" s="141"/>
      <c r="D33" s="141"/>
      <c r="E33" s="141"/>
      <c r="F33" s="141"/>
      <c r="G33" s="141"/>
      <c r="H33" s="141"/>
      <c r="I33" s="142"/>
      <c r="J33" s="109"/>
    </row>
    <row r="34" spans="1:10" ht="9.75" customHeight="1">
      <c r="A34" s="126"/>
      <c r="B34" s="119"/>
      <c r="C34" s="119"/>
      <c r="D34" s="119"/>
      <c r="E34" s="119"/>
      <c r="F34" s="119"/>
      <c r="G34" s="119"/>
      <c r="H34" s="119"/>
      <c r="I34" s="127"/>
      <c r="J34" s="109"/>
    </row>
    <row r="35" spans="1:10" ht="24.75" customHeight="1">
      <c r="A35" s="136" t="s">
        <v>165</v>
      </c>
      <c r="B35" s="137"/>
      <c r="C35" s="137"/>
      <c r="D35" s="137"/>
      <c r="E35" s="137"/>
      <c r="F35" s="137"/>
      <c r="G35" s="137"/>
      <c r="H35" s="137"/>
      <c r="I35" s="138"/>
      <c r="J35" s="109"/>
    </row>
    <row r="36" spans="1:10" ht="24.75" customHeight="1">
      <c r="A36" s="122"/>
      <c r="B36" s="141" t="s">
        <v>156</v>
      </c>
      <c r="C36" s="141"/>
      <c r="D36" s="141"/>
      <c r="E36" s="141"/>
      <c r="F36" s="141"/>
      <c r="G36" s="141"/>
      <c r="H36" s="141"/>
      <c r="I36" s="142"/>
      <c r="J36" s="109"/>
    </row>
    <row r="37" spans="1:10" ht="9.75" customHeight="1">
      <c r="A37" s="123"/>
      <c r="B37" s="143"/>
      <c r="C37" s="143"/>
      <c r="D37" s="143"/>
      <c r="E37" s="143"/>
      <c r="F37" s="143"/>
      <c r="G37" s="143"/>
      <c r="H37" s="143"/>
      <c r="I37" s="144"/>
      <c r="J37" s="109"/>
    </row>
    <row r="38" spans="1:10" ht="24.75" customHeight="1">
      <c r="A38" s="136" t="s">
        <v>166</v>
      </c>
      <c r="B38" s="137"/>
      <c r="C38" s="137"/>
      <c r="D38" s="137"/>
      <c r="E38" s="137"/>
      <c r="F38" s="137"/>
      <c r="G38" s="137"/>
      <c r="H38" s="137"/>
      <c r="I38" s="138"/>
      <c r="J38" s="109"/>
    </row>
    <row r="39" spans="1:10" ht="24.75" customHeight="1">
      <c r="A39" s="122"/>
      <c r="B39" s="141" t="s">
        <v>157</v>
      </c>
      <c r="C39" s="141"/>
      <c r="D39" s="141"/>
      <c r="E39" s="141"/>
      <c r="F39" s="141"/>
      <c r="G39" s="141"/>
      <c r="H39" s="141"/>
      <c r="I39" s="142"/>
      <c r="J39" s="109"/>
    </row>
    <row r="40" spans="1:10" ht="24.75" customHeight="1">
      <c r="A40" s="124"/>
      <c r="B40" s="145" t="s">
        <v>158</v>
      </c>
      <c r="C40" s="145"/>
      <c r="D40" s="145"/>
      <c r="E40" s="145"/>
      <c r="F40" s="145"/>
      <c r="G40" s="145"/>
      <c r="H40" s="145"/>
      <c r="I40" s="146"/>
      <c r="J40" s="109"/>
    </row>
    <row r="41" spans="1:10" ht="9.75" customHeight="1" thickBot="1">
      <c r="A41" s="131"/>
      <c r="B41" s="132"/>
      <c r="C41" s="128"/>
      <c r="D41" s="128"/>
      <c r="E41" s="128"/>
      <c r="F41" s="128"/>
      <c r="G41" s="128"/>
      <c r="H41" s="128"/>
      <c r="I41" s="129"/>
      <c r="J41" s="109"/>
    </row>
    <row r="42" spans="1:10" ht="17.25">
      <c r="A42" s="117"/>
      <c r="B42" s="117"/>
      <c r="C42" s="117"/>
      <c r="D42" s="117"/>
      <c r="E42" s="117"/>
      <c r="F42" s="117"/>
      <c r="G42" s="117"/>
      <c r="H42" s="117"/>
      <c r="I42" s="117"/>
      <c r="J42" s="109"/>
    </row>
    <row r="43" spans="1:10" ht="17.25">
      <c r="A43" s="117"/>
      <c r="B43" s="117"/>
      <c r="C43" s="117"/>
      <c r="D43" s="117"/>
      <c r="E43" s="117"/>
      <c r="F43" s="117"/>
      <c r="G43" s="117"/>
      <c r="H43" s="117"/>
      <c r="I43" s="117"/>
      <c r="J43" s="109"/>
    </row>
  </sheetData>
  <sheetProtection/>
  <mergeCells count="34">
    <mergeCell ref="B31:I31"/>
    <mergeCell ref="B10:I10"/>
    <mergeCell ref="B11:I11"/>
    <mergeCell ref="B12:I12"/>
    <mergeCell ref="B13:I13"/>
    <mergeCell ref="B30:I30"/>
    <mergeCell ref="A38:I38"/>
    <mergeCell ref="A21:I21"/>
    <mergeCell ref="B22:I22"/>
    <mergeCell ref="B23:I23"/>
    <mergeCell ref="C24:I24"/>
    <mergeCell ref="C25:I25"/>
    <mergeCell ref="C26:I26"/>
    <mergeCell ref="C27:I27"/>
    <mergeCell ref="A29:I29"/>
    <mergeCell ref="B36:I36"/>
    <mergeCell ref="B37:I37"/>
    <mergeCell ref="B39:I39"/>
    <mergeCell ref="B40:I40"/>
    <mergeCell ref="A1:I1"/>
    <mergeCell ref="A9:I9"/>
    <mergeCell ref="B33:I33"/>
    <mergeCell ref="A35:I35"/>
    <mergeCell ref="B16:I16"/>
    <mergeCell ref="B32:I32"/>
    <mergeCell ref="B17:I17"/>
    <mergeCell ref="B18:I18"/>
    <mergeCell ref="B19:I19"/>
    <mergeCell ref="A2:I2"/>
    <mergeCell ref="B3:I3"/>
    <mergeCell ref="A15:I15"/>
    <mergeCell ref="A5:I5"/>
    <mergeCell ref="B6:I6"/>
    <mergeCell ref="B7:I7"/>
  </mergeCells>
  <printOptions horizontalCentered="1"/>
  <pageMargins left="0.7086614173228347" right="0.7086614173228347" top="1.141732283464567" bottom="0.7480314960629921" header="0.31496062992125984" footer="0.31496062992125984"/>
  <pageSetup blackAndWhite="1"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8"/>
  <sheetViews>
    <sheetView view="pageBreakPreview" zoomScaleSheetLayoutView="100" zoomScalePageLayoutView="0" workbookViewId="0" topLeftCell="A1">
      <selection activeCell="A1" sqref="A1"/>
    </sheetView>
  </sheetViews>
  <sheetFormatPr defaultColWidth="2.625" defaultRowHeight="17.25" customHeight="1"/>
  <cols>
    <col min="1" max="33" width="2.625" style="2" customWidth="1"/>
    <col min="34" max="16384" width="2.625" style="2" customWidth="1"/>
  </cols>
  <sheetData>
    <row r="1" spans="1:33" ht="20.25" customHeight="1" thickBot="1">
      <c r="A1" s="1" t="s">
        <v>61</v>
      </c>
      <c r="R1" s="22"/>
      <c r="S1" s="22"/>
      <c r="V1" s="22"/>
      <c r="W1" s="22"/>
      <c r="AD1" s="22"/>
      <c r="AE1" s="22"/>
      <c r="AG1" s="118" t="s">
        <v>172</v>
      </c>
    </row>
    <row r="2" spans="1:33" ht="17.25" customHeight="1">
      <c r="A2" s="211" t="s">
        <v>23</v>
      </c>
      <c r="B2" s="212"/>
      <c r="C2" s="212"/>
      <c r="D2" s="212"/>
      <c r="E2" s="212"/>
      <c r="F2" s="212" t="s">
        <v>22</v>
      </c>
      <c r="G2" s="212"/>
      <c r="H2" s="212"/>
      <c r="I2" s="212"/>
      <c r="J2" s="187" t="s">
        <v>32</v>
      </c>
      <c r="K2" s="188"/>
      <c r="L2" s="188"/>
      <c r="M2" s="188"/>
      <c r="N2" s="188"/>
      <c r="O2" s="188"/>
      <c r="P2" s="188"/>
      <c r="Q2" s="189"/>
      <c r="R2" s="225" t="s">
        <v>65</v>
      </c>
      <c r="S2" s="226"/>
      <c r="T2" s="226"/>
      <c r="U2" s="227"/>
      <c r="V2" s="229" t="s">
        <v>62</v>
      </c>
      <c r="W2" s="226"/>
      <c r="X2" s="226"/>
      <c r="Y2" s="230"/>
      <c r="Z2" s="217" t="s">
        <v>63</v>
      </c>
      <c r="AA2" s="218"/>
      <c r="AB2" s="218"/>
      <c r="AC2" s="218"/>
      <c r="AD2" s="238" t="s">
        <v>64</v>
      </c>
      <c r="AE2" s="226"/>
      <c r="AF2" s="226"/>
      <c r="AG2" s="239"/>
    </row>
    <row r="3" spans="1:33" ht="17.25" customHeight="1">
      <c r="A3" s="213"/>
      <c r="B3" s="214"/>
      <c r="C3" s="214"/>
      <c r="D3" s="214"/>
      <c r="E3" s="214"/>
      <c r="F3" s="214"/>
      <c r="G3" s="214"/>
      <c r="H3" s="214"/>
      <c r="I3" s="214"/>
      <c r="J3" s="192" t="s">
        <v>59</v>
      </c>
      <c r="K3" s="193"/>
      <c r="L3" s="193"/>
      <c r="M3" s="194"/>
      <c r="N3" s="192" t="s">
        <v>60</v>
      </c>
      <c r="O3" s="193"/>
      <c r="P3" s="193"/>
      <c r="Q3" s="194"/>
      <c r="R3" s="228"/>
      <c r="S3" s="193"/>
      <c r="T3" s="193"/>
      <c r="U3" s="194"/>
      <c r="V3" s="193"/>
      <c r="W3" s="193"/>
      <c r="X3" s="193"/>
      <c r="Y3" s="231"/>
      <c r="Z3" s="219"/>
      <c r="AA3" s="220"/>
      <c r="AB3" s="220"/>
      <c r="AC3" s="220"/>
      <c r="AD3" s="228"/>
      <c r="AE3" s="193"/>
      <c r="AF3" s="193"/>
      <c r="AG3" s="240"/>
    </row>
    <row r="4" spans="1:33" ht="17.25" customHeight="1" thickBot="1">
      <c r="A4" s="215"/>
      <c r="B4" s="216"/>
      <c r="C4" s="216"/>
      <c r="D4" s="216"/>
      <c r="E4" s="216"/>
      <c r="F4" s="216"/>
      <c r="G4" s="216"/>
      <c r="H4" s="216"/>
      <c r="I4" s="216"/>
      <c r="J4" s="195"/>
      <c r="K4" s="196"/>
      <c r="L4" s="196"/>
      <c r="M4" s="197"/>
      <c r="N4" s="195"/>
      <c r="O4" s="196"/>
      <c r="P4" s="196"/>
      <c r="Q4" s="197"/>
      <c r="R4" s="195"/>
      <c r="S4" s="196"/>
      <c r="T4" s="196"/>
      <c r="U4" s="197"/>
      <c r="V4" s="196"/>
      <c r="W4" s="196"/>
      <c r="X4" s="196"/>
      <c r="Y4" s="232"/>
      <c r="Z4" s="221"/>
      <c r="AA4" s="222"/>
      <c r="AB4" s="222"/>
      <c r="AC4" s="222"/>
      <c r="AD4" s="195"/>
      <c r="AE4" s="196"/>
      <c r="AF4" s="196"/>
      <c r="AG4" s="241"/>
    </row>
    <row r="5" spans="1:33" ht="21" customHeight="1">
      <c r="A5" s="223" t="s">
        <v>6</v>
      </c>
      <c r="B5" s="224"/>
      <c r="C5" s="224"/>
      <c r="D5" s="224"/>
      <c r="E5" s="224"/>
      <c r="F5" s="190"/>
      <c r="G5" s="191"/>
      <c r="H5" s="191"/>
      <c r="I5" s="3" t="s">
        <v>7</v>
      </c>
      <c r="J5" s="190"/>
      <c r="K5" s="191"/>
      <c r="L5" s="191"/>
      <c r="M5" s="3" t="s">
        <v>7</v>
      </c>
      <c r="N5" s="181"/>
      <c r="O5" s="182"/>
      <c r="P5" s="182"/>
      <c r="Q5" s="3" t="s">
        <v>7</v>
      </c>
      <c r="R5" s="207">
        <f>ROUNDDOWN(F5/3,1)</f>
        <v>0</v>
      </c>
      <c r="S5" s="208"/>
      <c r="T5" s="208"/>
      <c r="U5" s="3" t="s">
        <v>7</v>
      </c>
      <c r="V5" s="160"/>
      <c r="W5" s="161"/>
      <c r="X5" s="161"/>
      <c r="Y5" s="162"/>
      <c r="Z5" s="201"/>
      <c r="AA5" s="202"/>
      <c r="AB5" s="202"/>
      <c r="AC5" s="202"/>
      <c r="AD5" s="203"/>
      <c r="AE5" s="204"/>
      <c r="AF5" s="204"/>
      <c r="AG5" s="25" t="s">
        <v>7</v>
      </c>
    </row>
    <row r="6" spans="1:33" ht="21" customHeight="1">
      <c r="A6" s="199" t="s">
        <v>8</v>
      </c>
      <c r="B6" s="200"/>
      <c r="C6" s="200"/>
      <c r="D6" s="200"/>
      <c r="E6" s="200"/>
      <c r="F6" s="179"/>
      <c r="G6" s="180"/>
      <c r="H6" s="180"/>
      <c r="I6" s="4" t="s">
        <v>7</v>
      </c>
      <c r="J6" s="179"/>
      <c r="K6" s="180"/>
      <c r="L6" s="180"/>
      <c r="M6" s="4" t="s">
        <v>7</v>
      </c>
      <c r="N6" s="183"/>
      <c r="O6" s="184"/>
      <c r="P6" s="184"/>
      <c r="Q6" s="4" t="s">
        <v>7</v>
      </c>
      <c r="R6" s="169">
        <f>ROUNDDOWN(F6/6,1)</f>
        <v>0</v>
      </c>
      <c r="S6" s="170"/>
      <c r="T6" s="170"/>
      <c r="U6" s="4" t="s">
        <v>7</v>
      </c>
      <c r="V6" s="163"/>
      <c r="W6" s="164"/>
      <c r="X6" s="164"/>
      <c r="Y6" s="165"/>
      <c r="Z6" s="205"/>
      <c r="AA6" s="206"/>
      <c r="AB6" s="206"/>
      <c r="AC6" s="206"/>
      <c r="AD6" s="246"/>
      <c r="AE6" s="247"/>
      <c r="AF6" s="247"/>
      <c r="AG6" s="26" t="s">
        <v>7</v>
      </c>
    </row>
    <row r="7" spans="1:33" ht="21" customHeight="1">
      <c r="A7" s="199" t="s">
        <v>9</v>
      </c>
      <c r="B7" s="200"/>
      <c r="C7" s="200"/>
      <c r="D7" s="200"/>
      <c r="E7" s="200"/>
      <c r="F7" s="179"/>
      <c r="G7" s="180"/>
      <c r="H7" s="180"/>
      <c r="I7" s="4" t="s">
        <v>7</v>
      </c>
      <c r="J7" s="179"/>
      <c r="K7" s="180"/>
      <c r="L7" s="180"/>
      <c r="M7" s="4" t="s">
        <v>7</v>
      </c>
      <c r="N7" s="183"/>
      <c r="O7" s="184"/>
      <c r="P7" s="184"/>
      <c r="Q7" s="4" t="s">
        <v>7</v>
      </c>
      <c r="R7" s="209">
        <f>ROUNDDOWN(F7/6,1)</f>
        <v>0</v>
      </c>
      <c r="S7" s="210"/>
      <c r="T7" s="210"/>
      <c r="U7" s="13" t="s">
        <v>7</v>
      </c>
      <c r="V7" s="163"/>
      <c r="W7" s="164"/>
      <c r="X7" s="164"/>
      <c r="Y7" s="165"/>
      <c r="Z7" s="205"/>
      <c r="AA7" s="206"/>
      <c r="AB7" s="206"/>
      <c r="AC7" s="206"/>
      <c r="AD7" s="248"/>
      <c r="AE7" s="249"/>
      <c r="AF7" s="249"/>
      <c r="AG7" s="27" t="s">
        <v>7</v>
      </c>
    </row>
    <row r="8" spans="1:33" ht="21" customHeight="1">
      <c r="A8" s="199" t="s">
        <v>10</v>
      </c>
      <c r="B8" s="200"/>
      <c r="C8" s="200"/>
      <c r="D8" s="200"/>
      <c r="E8" s="200"/>
      <c r="F8" s="179"/>
      <c r="G8" s="180"/>
      <c r="H8" s="180"/>
      <c r="I8" s="4" t="s">
        <v>7</v>
      </c>
      <c r="J8" s="179"/>
      <c r="K8" s="180"/>
      <c r="L8" s="180"/>
      <c r="M8" s="4" t="s">
        <v>7</v>
      </c>
      <c r="N8" s="179"/>
      <c r="O8" s="180"/>
      <c r="P8" s="180"/>
      <c r="Q8" s="4" t="s">
        <v>7</v>
      </c>
      <c r="R8" s="169">
        <f>ROUNDDOWN(F8/20,1)</f>
        <v>0</v>
      </c>
      <c r="S8" s="170"/>
      <c r="T8" s="170"/>
      <c r="U8" s="4" t="s">
        <v>7</v>
      </c>
      <c r="V8" s="163"/>
      <c r="W8" s="164"/>
      <c r="X8" s="164"/>
      <c r="Y8" s="165"/>
      <c r="Z8" s="185">
        <f>ROUNDUP(F8/35,0)</f>
        <v>0</v>
      </c>
      <c r="AA8" s="186"/>
      <c r="AB8" s="186"/>
      <c r="AC8" s="186"/>
      <c r="AD8" s="179"/>
      <c r="AE8" s="180"/>
      <c r="AF8" s="180"/>
      <c r="AG8" s="26" t="s">
        <v>7</v>
      </c>
    </row>
    <row r="9" spans="1:33" ht="21" customHeight="1">
      <c r="A9" s="199" t="s">
        <v>11</v>
      </c>
      <c r="B9" s="200"/>
      <c r="C9" s="200"/>
      <c r="D9" s="200"/>
      <c r="E9" s="200"/>
      <c r="F9" s="179"/>
      <c r="G9" s="180"/>
      <c r="H9" s="180"/>
      <c r="I9" s="4" t="s">
        <v>7</v>
      </c>
      <c r="J9" s="179"/>
      <c r="K9" s="180"/>
      <c r="L9" s="180"/>
      <c r="M9" s="4" t="s">
        <v>7</v>
      </c>
      <c r="N9" s="179"/>
      <c r="O9" s="180"/>
      <c r="P9" s="180"/>
      <c r="Q9" s="4" t="s">
        <v>7</v>
      </c>
      <c r="R9" s="171">
        <f>ROUNDDOWN(SUM(F9,F10)/30,1)</f>
        <v>0</v>
      </c>
      <c r="S9" s="172"/>
      <c r="T9" s="172"/>
      <c r="U9" s="175" t="s">
        <v>7</v>
      </c>
      <c r="V9" s="163"/>
      <c r="W9" s="164"/>
      <c r="X9" s="164"/>
      <c r="Y9" s="165"/>
      <c r="Z9" s="198">
        <f>ROUNDUP(F9/35,)</f>
        <v>0</v>
      </c>
      <c r="AA9" s="198"/>
      <c r="AB9" s="198"/>
      <c r="AC9" s="185"/>
      <c r="AD9" s="179"/>
      <c r="AE9" s="180"/>
      <c r="AF9" s="180"/>
      <c r="AG9" s="30" t="s">
        <v>7</v>
      </c>
    </row>
    <row r="10" spans="1:33" ht="21" customHeight="1" thickBot="1">
      <c r="A10" s="233" t="s">
        <v>12</v>
      </c>
      <c r="B10" s="234"/>
      <c r="C10" s="234"/>
      <c r="D10" s="234"/>
      <c r="E10" s="234"/>
      <c r="F10" s="158"/>
      <c r="G10" s="159"/>
      <c r="H10" s="159"/>
      <c r="I10" s="5" t="s">
        <v>7</v>
      </c>
      <c r="J10" s="158"/>
      <c r="K10" s="159"/>
      <c r="L10" s="159"/>
      <c r="M10" s="5" t="s">
        <v>7</v>
      </c>
      <c r="N10" s="158"/>
      <c r="O10" s="159"/>
      <c r="P10" s="159"/>
      <c r="Q10" s="5" t="s">
        <v>7</v>
      </c>
      <c r="R10" s="173"/>
      <c r="S10" s="174"/>
      <c r="T10" s="174"/>
      <c r="U10" s="176"/>
      <c r="V10" s="166"/>
      <c r="W10" s="167"/>
      <c r="X10" s="167"/>
      <c r="Y10" s="168"/>
      <c r="Z10" s="235">
        <f>ROUNDUP(F10/35,)</f>
        <v>0</v>
      </c>
      <c r="AA10" s="235"/>
      <c r="AB10" s="235"/>
      <c r="AC10" s="236"/>
      <c r="AD10" s="179"/>
      <c r="AE10" s="180"/>
      <c r="AF10" s="180"/>
      <c r="AG10" s="29" t="s">
        <v>7</v>
      </c>
    </row>
    <row r="11" spans="1:33" ht="21" customHeight="1" thickBot="1">
      <c r="A11" s="244" t="s">
        <v>13</v>
      </c>
      <c r="B11" s="245"/>
      <c r="C11" s="245"/>
      <c r="D11" s="245"/>
      <c r="E11" s="245"/>
      <c r="F11" s="177">
        <f>SUM(F5:H10)</f>
        <v>0</v>
      </c>
      <c r="G11" s="178"/>
      <c r="H11" s="178"/>
      <c r="I11" s="23" t="s">
        <v>7</v>
      </c>
      <c r="J11" s="177">
        <f>SUM(J5:L10)</f>
        <v>0</v>
      </c>
      <c r="K11" s="178"/>
      <c r="L11" s="178"/>
      <c r="M11" s="23" t="s">
        <v>7</v>
      </c>
      <c r="N11" s="177">
        <f>SUM(N5:P10)</f>
        <v>0</v>
      </c>
      <c r="O11" s="178"/>
      <c r="P11" s="178"/>
      <c r="Q11" s="23" t="s">
        <v>7</v>
      </c>
      <c r="R11" s="177">
        <f>ROUND(SUM(R5:T10),0)</f>
        <v>0</v>
      </c>
      <c r="S11" s="178"/>
      <c r="T11" s="178"/>
      <c r="U11" s="23" t="s">
        <v>7</v>
      </c>
      <c r="V11" s="158"/>
      <c r="W11" s="159"/>
      <c r="X11" s="159"/>
      <c r="Y11" s="24" t="s">
        <v>7</v>
      </c>
      <c r="Z11" s="242">
        <f>SUM(Z8:AC10)</f>
        <v>0</v>
      </c>
      <c r="AA11" s="242"/>
      <c r="AB11" s="242"/>
      <c r="AC11" s="243"/>
      <c r="AD11" s="177">
        <f>SUM(AD8:AF10)</f>
        <v>0</v>
      </c>
      <c r="AE11" s="178"/>
      <c r="AF11" s="178"/>
      <c r="AG11" s="28" t="s">
        <v>7</v>
      </c>
    </row>
    <row r="12" spans="1:37" ht="24.75" customHeight="1">
      <c r="A12" s="237" t="s">
        <v>106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K12" s="14"/>
    </row>
    <row r="13" spans="1:33" ht="24.75" customHeight="1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</row>
    <row r="14" spans="1:33" ht="24.75" customHeight="1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</row>
    <row r="15" spans="1:33" ht="24.75" customHeight="1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</row>
    <row r="16" spans="1:33" ht="24.75" customHeight="1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</row>
    <row r="17" spans="1:33" ht="24.75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</row>
    <row r="18" spans="1:33" ht="24.75" customHeight="1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</row>
    <row r="19" spans="1:33" ht="24.75" customHeight="1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</row>
    <row r="20" spans="1:33" ht="24.75" customHeight="1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</row>
    <row r="21" spans="1:33" ht="24.75" customHeight="1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</row>
    <row r="22" spans="1:33" ht="24.75" customHeight="1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</row>
    <row r="23" spans="1:33" ht="24.75" customHeight="1">
      <c r="A23" s="237"/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</row>
    <row r="24" spans="1:33" ht="24.75" customHeigh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</row>
    <row r="25" spans="1:33" ht="24.75" customHeight="1">
      <c r="A25" s="237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</row>
    <row r="26" spans="1:33" ht="24.75" customHeight="1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</row>
    <row r="27" spans="1:33" ht="24.75" customHeight="1">
      <c r="A27" s="237"/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</row>
    <row r="28" spans="1:33" ht="24.75" customHeight="1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</row>
  </sheetData>
  <sheetProtection/>
  <mergeCells count="61">
    <mergeCell ref="A12:AG28"/>
    <mergeCell ref="AD2:AG4"/>
    <mergeCell ref="Z11:AC11"/>
    <mergeCell ref="A11:E11"/>
    <mergeCell ref="F11:H11"/>
    <mergeCell ref="AD11:AF11"/>
    <mergeCell ref="AD6:AF6"/>
    <mergeCell ref="AD7:AF7"/>
    <mergeCell ref="A8:E8"/>
    <mergeCell ref="F8:H8"/>
    <mergeCell ref="A10:E10"/>
    <mergeCell ref="F10:H10"/>
    <mergeCell ref="Z10:AC10"/>
    <mergeCell ref="A9:E9"/>
    <mergeCell ref="F9:H9"/>
    <mergeCell ref="J10:L10"/>
    <mergeCell ref="A2:E4"/>
    <mergeCell ref="F2:I4"/>
    <mergeCell ref="Z2:AC4"/>
    <mergeCell ref="A5:E5"/>
    <mergeCell ref="F5:H5"/>
    <mergeCell ref="A6:E6"/>
    <mergeCell ref="F6:H6"/>
    <mergeCell ref="N3:Q4"/>
    <mergeCell ref="R2:U4"/>
    <mergeCell ref="V2:Y4"/>
    <mergeCell ref="A7:E7"/>
    <mergeCell ref="F7:H7"/>
    <mergeCell ref="Z5:AC5"/>
    <mergeCell ref="AD5:AF5"/>
    <mergeCell ref="Z6:AC6"/>
    <mergeCell ref="Z7:AC7"/>
    <mergeCell ref="R5:T5"/>
    <mergeCell ref="R6:T6"/>
    <mergeCell ref="R7:T7"/>
    <mergeCell ref="AD8:AF8"/>
    <mergeCell ref="N11:P11"/>
    <mergeCell ref="J2:Q2"/>
    <mergeCell ref="J5:L5"/>
    <mergeCell ref="J6:L6"/>
    <mergeCell ref="J7:L7"/>
    <mergeCell ref="J8:L8"/>
    <mergeCell ref="J9:L9"/>
    <mergeCell ref="J3:M4"/>
    <mergeCell ref="Z9:AC9"/>
    <mergeCell ref="AD9:AF9"/>
    <mergeCell ref="AD10:AF10"/>
    <mergeCell ref="J11:L11"/>
    <mergeCell ref="N5:P5"/>
    <mergeCell ref="N6:P6"/>
    <mergeCell ref="N7:P7"/>
    <mergeCell ref="N8:P8"/>
    <mergeCell ref="N9:P9"/>
    <mergeCell ref="N10:P10"/>
    <mergeCell ref="Z8:AC8"/>
    <mergeCell ref="V11:X11"/>
    <mergeCell ref="V5:Y10"/>
    <mergeCell ref="R8:T8"/>
    <mergeCell ref="R9:T10"/>
    <mergeCell ref="U9:U10"/>
    <mergeCell ref="R11:T11"/>
  </mergeCells>
  <printOptions horizontalCentered="1" verticalCentered="1"/>
  <pageMargins left="0.984251968503937" right="0.5511811023622047" top="0.984251968503937" bottom="0.1968503937007874" header="0.5905511811023623" footer="0.5118110236220472"/>
  <pageSetup blackAndWhite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.25390625" style="6" customWidth="1"/>
    <col min="2" max="2" width="8.625" style="6" customWidth="1"/>
    <col min="3" max="3" width="15.625" style="6" customWidth="1"/>
    <col min="4" max="7" width="6.625" style="6" customWidth="1"/>
    <col min="8" max="16384" width="9.00390625" style="6" customWidth="1"/>
  </cols>
  <sheetData>
    <row r="1" spans="1:12" s="9" customFormat="1" ht="23.25" customHeight="1">
      <c r="A1" s="8" t="s">
        <v>3</v>
      </c>
      <c r="L1" s="133" t="s">
        <v>147</v>
      </c>
    </row>
    <row r="2" spans="1:12" ht="17.25" customHeight="1">
      <c r="A2" s="250" t="s">
        <v>14</v>
      </c>
      <c r="B2" s="250" t="s">
        <v>15</v>
      </c>
      <c r="C2" s="250" t="s">
        <v>16</v>
      </c>
      <c r="D2" s="254" t="s">
        <v>17</v>
      </c>
      <c r="E2" s="255"/>
      <c r="F2" s="255"/>
      <c r="G2" s="256"/>
      <c r="H2" s="261" t="s">
        <v>68</v>
      </c>
      <c r="I2" s="257" t="s">
        <v>18</v>
      </c>
      <c r="J2" s="250" t="s">
        <v>26</v>
      </c>
      <c r="K2" s="250" t="s">
        <v>19</v>
      </c>
      <c r="L2" s="250" t="s">
        <v>35</v>
      </c>
    </row>
    <row r="3" spans="1:12" ht="17.25" customHeight="1">
      <c r="A3" s="250"/>
      <c r="B3" s="250"/>
      <c r="C3" s="250"/>
      <c r="D3" s="251" t="s">
        <v>29</v>
      </c>
      <c r="E3" s="252" t="s">
        <v>69</v>
      </c>
      <c r="F3" s="252" t="s">
        <v>27</v>
      </c>
      <c r="G3" s="252" t="s">
        <v>5</v>
      </c>
      <c r="H3" s="262"/>
      <c r="I3" s="258"/>
      <c r="J3" s="250"/>
      <c r="K3" s="250"/>
      <c r="L3" s="250"/>
    </row>
    <row r="4" spans="1:12" ht="17.25" customHeight="1">
      <c r="A4" s="250"/>
      <c r="B4" s="250"/>
      <c r="C4" s="250"/>
      <c r="D4" s="251"/>
      <c r="E4" s="253"/>
      <c r="F4" s="253"/>
      <c r="G4" s="253"/>
      <c r="H4" s="263"/>
      <c r="I4" s="259"/>
      <c r="J4" s="250"/>
      <c r="K4" s="250"/>
      <c r="L4" s="250"/>
    </row>
    <row r="5" spans="1:12" ht="27.75" customHeight="1">
      <c r="A5" s="10">
        <v>1</v>
      </c>
      <c r="B5" s="10" t="s">
        <v>107</v>
      </c>
      <c r="C5" s="10" t="s">
        <v>118</v>
      </c>
      <c r="D5" s="10"/>
      <c r="E5" s="10"/>
      <c r="F5" s="10"/>
      <c r="G5" s="10"/>
      <c r="H5" s="10" t="s">
        <v>127</v>
      </c>
      <c r="I5" s="10" t="s">
        <v>128</v>
      </c>
      <c r="J5" s="108" t="s">
        <v>130</v>
      </c>
      <c r="K5" s="10" t="s">
        <v>132</v>
      </c>
      <c r="L5" s="10"/>
    </row>
    <row r="6" spans="1:12" ht="27.75" customHeight="1">
      <c r="A6" s="11">
        <v>2</v>
      </c>
      <c r="B6" s="105" t="s">
        <v>108</v>
      </c>
      <c r="C6" s="31" t="s">
        <v>116</v>
      </c>
      <c r="D6" s="11"/>
      <c r="E6" s="11"/>
      <c r="F6" s="11" t="s">
        <v>119</v>
      </c>
      <c r="G6" s="11"/>
      <c r="H6" s="11" t="s">
        <v>127</v>
      </c>
      <c r="I6" s="11" t="s">
        <v>128</v>
      </c>
      <c r="J6" s="105" t="s">
        <v>130</v>
      </c>
      <c r="K6" s="11" t="s">
        <v>132</v>
      </c>
      <c r="L6" s="11"/>
    </row>
    <row r="7" spans="1:12" ht="27.75" customHeight="1">
      <c r="A7" s="11">
        <v>3</v>
      </c>
      <c r="B7" s="11" t="s">
        <v>109</v>
      </c>
      <c r="C7" s="11" t="s">
        <v>116</v>
      </c>
      <c r="D7" s="11" t="s">
        <v>119</v>
      </c>
      <c r="E7" s="11"/>
      <c r="F7" s="11"/>
      <c r="G7" s="11"/>
      <c r="H7" s="11" t="s">
        <v>127</v>
      </c>
      <c r="I7" s="11" t="s">
        <v>128</v>
      </c>
      <c r="J7" s="105" t="s">
        <v>130</v>
      </c>
      <c r="K7" s="11" t="s">
        <v>132</v>
      </c>
      <c r="L7" s="106" t="s">
        <v>120</v>
      </c>
    </row>
    <row r="8" spans="1:12" ht="27.75" customHeight="1">
      <c r="A8" s="11">
        <v>4</v>
      </c>
      <c r="B8" s="11" t="s">
        <v>109</v>
      </c>
      <c r="C8" s="11" t="s">
        <v>116</v>
      </c>
      <c r="D8" s="11" t="s">
        <v>119</v>
      </c>
      <c r="E8" s="11"/>
      <c r="F8" s="11"/>
      <c r="G8" s="11"/>
      <c r="H8" s="11" t="s">
        <v>127</v>
      </c>
      <c r="I8" s="11" t="s">
        <v>128</v>
      </c>
      <c r="J8" s="105" t="s">
        <v>130</v>
      </c>
      <c r="K8" s="11" t="s">
        <v>132</v>
      </c>
      <c r="L8" s="106" t="s">
        <v>120</v>
      </c>
    </row>
    <row r="9" spans="1:12" ht="27.75" customHeight="1">
      <c r="A9" s="11">
        <v>5</v>
      </c>
      <c r="B9" s="11" t="s">
        <v>109</v>
      </c>
      <c r="C9" s="11" t="s">
        <v>116</v>
      </c>
      <c r="D9" s="11" t="s">
        <v>119</v>
      </c>
      <c r="E9" s="11"/>
      <c r="F9" s="11"/>
      <c r="G9" s="11"/>
      <c r="H9" s="11" t="s">
        <v>127</v>
      </c>
      <c r="I9" s="11" t="s">
        <v>128</v>
      </c>
      <c r="J9" s="105" t="s">
        <v>130</v>
      </c>
      <c r="K9" s="11" t="s">
        <v>132</v>
      </c>
      <c r="L9" s="106" t="s">
        <v>120</v>
      </c>
    </row>
    <row r="10" spans="1:12" ht="27.75" customHeight="1">
      <c r="A10" s="11">
        <v>6</v>
      </c>
      <c r="B10" s="11" t="s">
        <v>109</v>
      </c>
      <c r="C10" s="11" t="s">
        <v>116</v>
      </c>
      <c r="D10" s="11" t="s">
        <v>119</v>
      </c>
      <c r="E10" s="11"/>
      <c r="F10" s="11"/>
      <c r="G10" s="11"/>
      <c r="H10" s="11" t="s">
        <v>127</v>
      </c>
      <c r="I10" s="11" t="s">
        <v>128</v>
      </c>
      <c r="J10" s="105" t="s">
        <v>130</v>
      </c>
      <c r="K10" s="11" t="s">
        <v>132</v>
      </c>
      <c r="L10" s="106" t="s">
        <v>121</v>
      </c>
    </row>
    <row r="11" spans="1:12" ht="27.75" customHeight="1">
      <c r="A11" s="11">
        <v>7</v>
      </c>
      <c r="B11" s="11" t="s">
        <v>109</v>
      </c>
      <c r="C11" s="11" t="s">
        <v>116</v>
      </c>
      <c r="D11" s="11" t="s">
        <v>119</v>
      </c>
      <c r="E11" s="11"/>
      <c r="F11" s="11"/>
      <c r="G11" s="11"/>
      <c r="H11" s="11" t="s">
        <v>127</v>
      </c>
      <c r="I11" s="11" t="s">
        <v>128</v>
      </c>
      <c r="J11" s="105" t="s">
        <v>130</v>
      </c>
      <c r="K11" s="11" t="s">
        <v>132</v>
      </c>
      <c r="L11" s="106" t="s">
        <v>121</v>
      </c>
    </row>
    <row r="12" spans="1:12" ht="27.75" customHeight="1">
      <c r="A12" s="11">
        <v>8</v>
      </c>
      <c r="B12" s="11" t="s">
        <v>109</v>
      </c>
      <c r="C12" s="11" t="s">
        <v>116</v>
      </c>
      <c r="D12" s="11" t="s">
        <v>119</v>
      </c>
      <c r="E12" s="11"/>
      <c r="F12" s="11"/>
      <c r="G12" s="11"/>
      <c r="H12" s="11" t="s">
        <v>127</v>
      </c>
      <c r="I12" s="11" t="s">
        <v>128</v>
      </c>
      <c r="J12" s="105" t="s">
        <v>130</v>
      </c>
      <c r="K12" s="11" t="s">
        <v>132</v>
      </c>
      <c r="L12" s="106" t="s">
        <v>122</v>
      </c>
    </row>
    <row r="13" spans="1:12" ht="27.75" customHeight="1">
      <c r="A13" s="11">
        <v>9</v>
      </c>
      <c r="B13" s="11" t="s">
        <v>109</v>
      </c>
      <c r="C13" s="11" t="s">
        <v>116</v>
      </c>
      <c r="D13" s="11" t="s">
        <v>119</v>
      </c>
      <c r="E13" s="11"/>
      <c r="F13" s="11"/>
      <c r="G13" s="11"/>
      <c r="H13" s="11" t="s">
        <v>127</v>
      </c>
      <c r="I13" s="11" t="s">
        <v>128</v>
      </c>
      <c r="J13" s="105" t="s">
        <v>130</v>
      </c>
      <c r="K13" s="11" t="s">
        <v>132</v>
      </c>
      <c r="L13" s="106" t="s">
        <v>122</v>
      </c>
    </row>
    <row r="14" spans="1:12" ht="27.75" customHeight="1">
      <c r="A14" s="11">
        <v>10</v>
      </c>
      <c r="B14" s="11" t="s">
        <v>109</v>
      </c>
      <c r="C14" s="11" t="s">
        <v>116</v>
      </c>
      <c r="D14" s="11" t="s">
        <v>119</v>
      </c>
      <c r="E14" s="11" t="s">
        <v>119</v>
      </c>
      <c r="F14" s="11"/>
      <c r="G14" s="11"/>
      <c r="H14" s="11" t="s">
        <v>127</v>
      </c>
      <c r="I14" s="11" t="s">
        <v>128</v>
      </c>
      <c r="J14" s="105" t="s">
        <v>130</v>
      </c>
      <c r="K14" s="11" t="s">
        <v>132</v>
      </c>
      <c r="L14" s="106" t="s">
        <v>123</v>
      </c>
    </row>
    <row r="15" spans="1:12" ht="27.75" customHeight="1">
      <c r="A15" s="11">
        <v>11</v>
      </c>
      <c r="B15" s="11" t="s">
        <v>109</v>
      </c>
      <c r="C15" s="11" t="s">
        <v>116</v>
      </c>
      <c r="D15" s="11" t="s">
        <v>119</v>
      </c>
      <c r="E15" s="11" t="s">
        <v>119</v>
      </c>
      <c r="F15" s="11"/>
      <c r="G15" s="11"/>
      <c r="H15" s="11" t="s">
        <v>127</v>
      </c>
      <c r="I15" s="11" t="s">
        <v>128</v>
      </c>
      <c r="J15" s="105" t="s">
        <v>130</v>
      </c>
      <c r="K15" s="11" t="s">
        <v>132</v>
      </c>
      <c r="L15" s="106" t="s">
        <v>123</v>
      </c>
    </row>
    <row r="16" spans="1:12" ht="27.75" customHeight="1">
      <c r="A16" s="11">
        <v>12</v>
      </c>
      <c r="B16" s="11" t="s">
        <v>109</v>
      </c>
      <c r="C16" s="11" t="s">
        <v>116</v>
      </c>
      <c r="D16" s="11" t="s">
        <v>119</v>
      </c>
      <c r="E16" s="11" t="s">
        <v>119</v>
      </c>
      <c r="F16" s="11"/>
      <c r="G16" s="11"/>
      <c r="H16" s="11" t="s">
        <v>127</v>
      </c>
      <c r="I16" s="11" t="s">
        <v>128</v>
      </c>
      <c r="J16" s="105" t="s">
        <v>130</v>
      </c>
      <c r="K16" s="11" t="s">
        <v>132</v>
      </c>
      <c r="L16" s="106" t="s">
        <v>124</v>
      </c>
    </row>
    <row r="17" spans="1:12" ht="27.75" customHeight="1">
      <c r="A17" s="11">
        <v>13</v>
      </c>
      <c r="B17" s="11" t="s">
        <v>109</v>
      </c>
      <c r="C17" s="11" t="s">
        <v>116</v>
      </c>
      <c r="D17" s="11" t="s">
        <v>119</v>
      </c>
      <c r="E17" s="11" t="s">
        <v>119</v>
      </c>
      <c r="F17" s="11"/>
      <c r="G17" s="11"/>
      <c r="H17" s="11" t="s">
        <v>127</v>
      </c>
      <c r="I17" s="11" t="s">
        <v>128</v>
      </c>
      <c r="J17" s="105" t="s">
        <v>130</v>
      </c>
      <c r="K17" s="11" t="s">
        <v>132</v>
      </c>
      <c r="L17" s="106" t="s">
        <v>124</v>
      </c>
    </row>
    <row r="18" spans="1:12" ht="27.75" customHeight="1">
      <c r="A18" s="11">
        <v>14</v>
      </c>
      <c r="B18" s="11" t="s">
        <v>109</v>
      </c>
      <c r="C18" s="11" t="s">
        <v>116</v>
      </c>
      <c r="D18" s="11" t="s">
        <v>119</v>
      </c>
      <c r="E18" s="11" t="s">
        <v>119</v>
      </c>
      <c r="F18" s="11"/>
      <c r="G18" s="11"/>
      <c r="H18" s="11" t="s">
        <v>127</v>
      </c>
      <c r="I18" s="11" t="s">
        <v>128</v>
      </c>
      <c r="J18" s="105" t="s">
        <v>130</v>
      </c>
      <c r="K18" s="11" t="s">
        <v>132</v>
      </c>
      <c r="L18" s="106" t="s">
        <v>125</v>
      </c>
    </row>
    <row r="19" spans="1:12" ht="27.75" customHeight="1">
      <c r="A19" s="11">
        <v>15</v>
      </c>
      <c r="B19" s="11" t="s">
        <v>109</v>
      </c>
      <c r="C19" s="11" t="s">
        <v>116</v>
      </c>
      <c r="D19" s="11" t="s">
        <v>119</v>
      </c>
      <c r="E19" s="11" t="s">
        <v>119</v>
      </c>
      <c r="F19" s="11"/>
      <c r="G19" s="11"/>
      <c r="H19" s="11" t="s">
        <v>127</v>
      </c>
      <c r="I19" s="11" t="s">
        <v>128</v>
      </c>
      <c r="J19" s="105" t="s">
        <v>130</v>
      </c>
      <c r="K19" s="11" t="s">
        <v>132</v>
      </c>
      <c r="L19" s="106" t="s">
        <v>125</v>
      </c>
    </row>
    <row r="20" spans="1:12" ht="27.75" customHeight="1">
      <c r="A20" s="11">
        <v>16</v>
      </c>
      <c r="B20" s="11" t="s">
        <v>109</v>
      </c>
      <c r="C20" s="11" t="s">
        <v>116</v>
      </c>
      <c r="D20" s="11" t="s">
        <v>119</v>
      </c>
      <c r="E20" s="11"/>
      <c r="F20" s="11"/>
      <c r="G20" s="11"/>
      <c r="H20" s="11" t="s">
        <v>127</v>
      </c>
      <c r="I20" s="11" t="s">
        <v>128</v>
      </c>
      <c r="J20" s="105" t="s">
        <v>131</v>
      </c>
      <c r="K20" s="11" t="s">
        <v>132</v>
      </c>
      <c r="L20" s="106" t="s">
        <v>126</v>
      </c>
    </row>
    <row r="21" spans="1:12" ht="27.75" customHeight="1">
      <c r="A21" s="11">
        <v>17</v>
      </c>
      <c r="B21" s="11" t="s">
        <v>109</v>
      </c>
      <c r="C21" s="11" t="s">
        <v>116</v>
      </c>
      <c r="D21" s="11" t="s">
        <v>119</v>
      </c>
      <c r="E21" s="11"/>
      <c r="F21" s="11"/>
      <c r="G21" s="11"/>
      <c r="H21" s="11" t="s">
        <v>127</v>
      </c>
      <c r="I21" s="11" t="s">
        <v>128</v>
      </c>
      <c r="J21" s="105" t="s">
        <v>131</v>
      </c>
      <c r="K21" s="11" t="s">
        <v>132</v>
      </c>
      <c r="L21" s="106" t="s">
        <v>126</v>
      </c>
    </row>
    <row r="22" spans="1:12" ht="27.75" customHeight="1">
      <c r="A22" s="11">
        <v>18</v>
      </c>
      <c r="B22" s="11" t="s">
        <v>109</v>
      </c>
      <c r="C22" s="11" t="s">
        <v>116</v>
      </c>
      <c r="D22" s="11" t="s">
        <v>119</v>
      </c>
      <c r="E22" s="11"/>
      <c r="F22" s="11"/>
      <c r="G22" s="11"/>
      <c r="H22" s="11" t="s">
        <v>127</v>
      </c>
      <c r="I22" s="11" t="s">
        <v>129</v>
      </c>
      <c r="J22" s="105" t="s">
        <v>131</v>
      </c>
      <c r="K22" s="11" t="s">
        <v>132</v>
      </c>
      <c r="L22" s="11" t="s">
        <v>126</v>
      </c>
    </row>
    <row r="23" spans="1:12" ht="27.75" customHeight="1">
      <c r="A23" s="11">
        <v>19</v>
      </c>
      <c r="B23" s="11" t="s">
        <v>109</v>
      </c>
      <c r="C23" s="11" t="s">
        <v>116</v>
      </c>
      <c r="D23" s="11" t="s">
        <v>119</v>
      </c>
      <c r="E23" s="11"/>
      <c r="F23" s="11"/>
      <c r="G23" s="11"/>
      <c r="H23" s="11" t="s">
        <v>127</v>
      </c>
      <c r="I23" s="11" t="s">
        <v>129</v>
      </c>
      <c r="J23" s="105" t="s">
        <v>131</v>
      </c>
      <c r="K23" s="11" t="s">
        <v>132</v>
      </c>
      <c r="L23" s="11" t="s">
        <v>126</v>
      </c>
    </row>
    <row r="24" spans="1:12" ht="27.75" customHeight="1">
      <c r="A24" s="11">
        <v>20</v>
      </c>
      <c r="B24" s="11" t="s">
        <v>110</v>
      </c>
      <c r="C24" s="11" t="s">
        <v>116</v>
      </c>
      <c r="D24" s="11"/>
      <c r="E24" s="11"/>
      <c r="F24" s="11"/>
      <c r="G24" s="11" t="s">
        <v>119</v>
      </c>
      <c r="H24" s="11" t="s">
        <v>127</v>
      </c>
      <c r="I24" s="11" t="s">
        <v>128</v>
      </c>
      <c r="J24" s="105" t="s">
        <v>130</v>
      </c>
      <c r="K24" s="11" t="s">
        <v>133</v>
      </c>
      <c r="L24" s="11"/>
    </row>
    <row r="25" spans="1:12" ht="27.75" customHeight="1">
      <c r="A25" s="11">
        <v>21</v>
      </c>
      <c r="B25" s="11" t="s">
        <v>110</v>
      </c>
      <c r="C25" s="11" t="s">
        <v>116</v>
      </c>
      <c r="D25" s="11"/>
      <c r="E25" s="11"/>
      <c r="F25" s="11"/>
      <c r="G25" s="11" t="s">
        <v>119</v>
      </c>
      <c r="H25" s="11" t="s">
        <v>127</v>
      </c>
      <c r="I25" s="11" t="s">
        <v>128</v>
      </c>
      <c r="J25" s="105" t="s">
        <v>131</v>
      </c>
      <c r="K25" s="11"/>
      <c r="L25" s="11"/>
    </row>
    <row r="26" spans="1:12" ht="27.75" customHeight="1">
      <c r="A26" s="11">
        <v>22</v>
      </c>
      <c r="B26" s="11" t="s">
        <v>111</v>
      </c>
      <c r="C26" s="11" t="s">
        <v>116</v>
      </c>
      <c r="D26" s="11"/>
      <c r="E26" s="11"/>
      <c r="F26" s="11"/>
      <c r="G26" s="11" t="s">
        <v>119</v>
      </c>
      <c r="H26" s="11" t="s">
        <v>127</v>
      </c>
      <c r="I26" s="11" t="s">
        <v>128</v>
      </c>
      <c r="J26" s="105" t="s">
        <v>130</v>
      </c>
      <c r="K26" s="11"/>
      <c r="L26" s="11"/>
    </row>
    <row r="27" spans="1:12" ht="27.75" customHeight="1">
      <c r="A27" s="11">
        <v>23</v>
      </c>
      <c r="B27" s="11" t="s">
        <v>111</v>
      </c>
      <c r="C27" s="11" t="s">
        <v>116</v>
      </c>
      <c r="D27" s="11"/>
      <c r="E27" s="11"/>
      <c r="F27" s="11"/>
      <c r="G27" s="11" t="s">
        <v>119</v>
      </c>
      <c r="H27" s="11" t="s">
        <v>127</v>
      </c>
      <c r="I27" s="11" t="s">
        <v>128</v>
      </c>
      <c r="J27" s="105" t="s">
        <v>131</v>
      </c>
      <c r="K27" s="11"/>
      <c r="L27" s="11"/>
    </row>
    <row r="28" spans="1:12" ht="27.75" customHeight="1">
      <c r="A28" s="11">
        <v>24</v>
      </c>
      <c r="B28" s="105" t="s">
        <v>112</v>
      </c>
      <c r="C28" s="106" t="s">
        <v>115</v>
      </c>
      <c r="D28" s="107"/>
      <c r="E28" s="107"/>
      <c r="F28" s="107"/>
      <c r="G28" s="107"/>
      <c r="H28" s="107"/>
      <c r="I28" s="107"/>
      <c r="J28" s="107"/>
      <c r="K28" s="107"/>
      <c r="L28" s="107"/>
    </row>
    <row r="29" spans="1:12" ht="27.75" customHeight="1">
      <c r="A29" s="11">
        <v>25</v>
      </c>
      <c r="B29" s="105" t="s">
        <v>113</v>
      </c>
      <c r="C29" s="106" t="s">
        <v>115</v>
      </c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12" ht="27.75" customHeight="1">
      <c r="A30" s="11">
        <v>26</v>
      </c>
      <c r="B30" s="105" t="s">
        <v>114</v>
      </c>
      <c r="C30" s="11" t="s">
        <v>117</v>
      </c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2" ht="27.75" customHeight="1">
      <c r="A31" s="12">
        <v>27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ht="13.5" customHeight="1">
      <c r="A32" s="32"/>
    </row>
    <row r="33" spans="1:12" ht="13.5">
      <c r="A33" s="7" t="s">
        <v>20</v>
      </c>
      <c r="B33" s="260" t="s">
        <v>24</v>
      </c>
      <c r="C33" s="260"/>
      <c r="D33" s="260"/>
      <c r="E33" s="260"/>
      <c r="F33" s="260"/>
      <c r="G33" s="260"/>
      <c r="H33" s="260"/>
      <c r="I33" s="260"/>
      <c r="J33" s="260"/>
      <c r="K33" s="260"/>
      <c r="L33" s="260"/>
    </row>
    <row r="34" spans="1:12" ht="13.5">
      <c r="A34" s="7" t="s">
        <v>21</v>
      </c>
      <c r="B34" s="265" t="s">
        <v>28</v>
      </c>
      <c r="C34" s="265"/>
      <c r="D34" s="265"/>
      <c r="E34" s="265"/>
      <c r="F34" s="265"/>
      <c r="G34" s="265"/>
      <c r="H34" s="265"/>
      <c r="I34" s="265"/>
      <c r="J34" s="265"/>
      <c r="K34" s="265"/>
      <c r="L34" s="265"/>
    </row>
    <row r="35" spans="1:12" ht="13.5" customHeight="1">
      <c r="A35" s="7" t="s">
        <v>102</v>
      </c>
      <c r="B35" s="264" t="s">
        <v>103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</row>
    <row r="36" spans="1:12" ht="13.5" customHeight="1">
      <c r="A36" s="7" t="s">
        <v>0</v>
      </c>
      <c r="B36" s="264" t="s">
        <v>104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</row>
    <row r="37" spans="1:12" ht="13.5" customHeight="1">
      <c r="A37" s="7" t="s">
        <v>1</v>
      </c>
      <c r="B37" s="264" t="s">
        <v>105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</row>
    <row r="38" spans="1:12" ht="13.5">
      <c r="A38" s="7" t="s">
        <v>2</v>
      </c>
      <c r="B38" s="264" t="s">
        <v>67</v>
      </c>
      <c r="C38" s="264"/>
      <c r="D38" s="264"/>
      <c r="E38" s="264"/>
      <c r="F38" s="264"/>
      <c r="G38" s="264"/>
      <c r="H38" s="264"/>
      <c r="I38" s="264"/>
      <c r="J38" s="264"/>
      <c r="K38" s="264"/>
      <c r="L38" s="264"/>
    </row>
    <row r="39" spans="1:12" ht="13.5">
      <c r="A39" s="7" t="s">
        <v>70</v>
      </c>
      <c r="B39" s="264" t="s">
        <v>66</v>
      </c>
      <c r="C39" s="264"/>
      <c r="D39" s="264"/>
      <c r="E39" s="264"/>
      <c r="F39" s="264"/>
      <c r="G39" s="264"/>
      <c r="H39" s="264"/>
      <c r="I39" s="264"/>
      <c r="J39" s="264"/>
      <c r="K39" s="264"/>
      <c r="L39" s="264"/>
    </row>
    <row r="40" spans="1:2" ht="13.5">
      <c r="A40" s="7"/>
      <c r="B40" s="32"/>
    </row>
    <row r="41" ht="13.5">
      <c r="B41" s="32"/>
    </row>
  </sheetData>
  <sheetProtection/>
  <mergeCells count="20">
    <mergeCell ref="B35:L35"/>
    <mergeCell ref="B38:L38"/>
    <mergeCell ref="B39:L39"/>
    <mergeCell ref="B34:L34"/>
    <mergeCell ref="B36:L36"/>
    <mergeCell ref="B37:L37"/>
    <mergeCell ref="L2:L4"/>
    <mergeCell ref="K2:K4"/>
    <mergeCell ref="I2:I4"/>
    <mergeCell ref="B33:L33"/>
    <mergeCell ref="J2:J4"/>
    <mergeCell ref="H2:H4"/>
    <mergeCell ref="G3:G4"/>
    <mergeCell ref="A2:A4"/>
    <mergeCell ref="B2:B4"/>
    <mergeCell ref="C2:C4"/>
    <mergeCell ref="D3:D4"/>
    <mergeCell ref="E3:E4"/>
    <mergeCell ref="F3:F4"/>
    <mergeCell ref="D2:G2"/>
  </mergeCells>
  <printOptions horizontalCentered="1" verticalCentered="1"/>
  <pageMargins left="1.0236220472440944" right="0.7480314960629921" top="0.984251968503937" bottom="0.984251968503937" header="0.5118110236220472" footer="0.5118110236220472"/>
  <pageSetup blackAndWhite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5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5.625" style="17" customWidth="1"/>
    <col min="2" max="2" width="10.625" style="17" customWidth="1"/>
    <col min="3" max="3" width="45.625" style="17" customWidth="1"/>
    <col min="4" max="16384" width="9.00390625" style="17" customWidth="1"/>
  </cols>
  <sheetData>
    <row r="1" spans="1:3" ht="21.75" customHeight="1">
      <c r="A1" s="115" t="s">
        <v>33</v>
      </c>
      <c r="B1" s="115"/>
      <c r="C1" s="116" t="s">
        <v>146</v>
      </c>
    </row>
    <row r="2" spans="1:3" ht="21.75" customHeight="1">
      <c r="A2" s="16" t="s">
        <v>4</v>
      </c>
      <c r="B2" s="16" t="s">
        <v>34</v>
      </c>
      <c r="C2" s="16" t="s">
        <v>35</v>
      </c>
    </row>
    <row r="3" spans="1:3" ht="21.75" customHeight="1">
      <c r="A3" s="19" t="s">
        <v>36</v>
      </c>
      <c r="B3" s="16"/>
      <c r="C3" s="20" t="s">
        <v>46</v>
      </c>
    </row>
    <row r="4" spans="1:3" ht="21.75" customHeight="1">
      <c r="A4" s="19" t="s">
        <v>37</v>
      </c>
      <c r="B4" s="16"/>
      <c r="C4" s="20" t="s">
        <v>53</v>
      </c>
    </row>
    <row r="5" spans="1:3" ht="21.75" customHeight="1">
      <c r="A5" s="19" t="s">
        <v>38</v>
      </c>
      <c r="B5" s="16"/>
      <c r="C5" s="20" t="s">
        <v>54</v>
      </c>
    </row>
    <row r="6" spans="1:3" ht="21.75" customHeight="1">
      <c r="A6" s="19" t="s">
        <v>39</v>
      </c>
      <c r="B6" s="16"/>
      <c r="C6" s="20" t="s">
        <v>55</v>
      </c>
    </row>
    <row r="7" spans="1:3" ht="21.75" customHeight="1">
      <c r="A7" s="19" t="s">
        <v>40</v>
      </c>
      <c r="B7" s="16"/>
      <c r="C7" s="20" t="s">
        <v>56</v>
      </c>
    </row>
    <row r="8" spans="1:3" ht="21.75" customHeight="1">
      <c r="A8" s="19" t="s">
        <v>41</v>
      </c>
      <c r="B8" s="16"/>
      <c r="C8" s="21" t="s">
        <v>57</v>
      </c>
    </row>
    <row r="9" spans="1:3" ht="21.75" customHeight="1">
      <c r="A9" s="19" t="s">
        <v>42</v>
      </c>
      <c r="B9" s="16"/>
      <c r="C9" s="20"/>
    </row>
    <row r="10" spans="1:3" ht="21.75" customHeight="1">
      <c r="A10" s="18" t="s">
        <v>43</v>
      </c>
      <c r="B10" s="16"/>
      <c r="C10" s="20"/>
    </row>
    <row r="11" spans="1:3" ht="21.75" customHeight="1">
      <c r="A11" s="18" t="s">
        <v>44</v>
      </c>
      <c r="B11" s="16"/>
      <c r="C11" s="20" t="s">
        <v>58</v>
      </c>
    </row>
    <row r="12" spans="1:3" ht="21.75" customHeight="1">
      <c r="A12" s="18" t="s">
        <v>45</v>
      </c>
      <c r="B12" s="16"/>
      <c r="C12" s="20" t="s">
        <v>58</v>
      </c>
    </row>
    <row r="13" spans="1:3" ht="21.75" customHeight="1">
      <c r="A13" s="18" t="s">
        <v>47</v>
      </c>
      <c r="B13" s="16"/>
      <c r="C13" s="20"/>
    </row>
    <row r="14" spans="1:3" ht="21.75" customHeight="1">
      <c r="A14" s="18" t="s">
        <v>48</v>
      </c>
      <c r="B14" s="16"/>
      <c r="C14" s="20"/>
    </row>
    <row r="15" spans="1:3" ht="21.75" customHeight="1">
      <c r="A15" s="18" t="s">
        <v>49</v>
      </c>
      <c r="B15" s="16"/>
      <c r="C15" s="20"/>
    </row>
    <row r="16" spans="1:3" ht="21.75" customHeight="1">
      <c r="A16" s="18" t="s">
        <v>50</v>
      </c>
      <c r="B16" s="16"/>
      <c r="C16" s="20"/>
    </row>
    <row r="17" spans="1:3" ht="21.75" customHeight="1">
      <c r="A17" s="18" t="s">
        <v>51</v>
      </c>
      <c r="B17" s="16"/>
      <c r="C17" s="20"/>
    </row>
    <row r="18" spans="1:3" ht="21.75" customHeight="1">
      <c r="A18" s="18" t="s">
        <v>52</v>
      </c>
      <c r="B18" s="16"/>
      <c r="C18" s="20"/>
    </row>
    <row r="19" spans="1:3" ht="21.75" customHeight="1">
      <c r="A19" s="113" t="s">
        <v>140</v>
      </c>
      <c r="B19" s="111"/>
      <c r="C19" s="111"/>
    </row>
    <row r="20" spans="1:3" ht="21.75" customHeight="1">
      <c r="A20" s="15" t="s">
        <v>141</v>
      </c>
      <c r="B20" s="112"/>
      <c r="C20" s="112"/>
    </row>
    <row r="21" spans="1:3" ht="21.75" customHeight="1">
      <c r="A21" s="15" t="s">
        <v>143</v>
      </c>
      <c r="B21" s="112"/>
      <c r="C21" s="112"/>
    </row>
    <row r="22" spans="1:3" ht="21.75" customHeight="1">
      <c r="A22" s="15" t="s">
        <v>144</v>
      </c>
      <c r="B22" s="112"/>
      <c r="C22" s="112"/>
    </row>
    <row r="23" spans="1:3" ht="21.75" customHeight="1">
      <c r="A23" s="15" t="s">
        <v>142</v>
      </c>
      <c r="B23" s="112"/>
      <c r="C23" s="112"/>
    </row>
    <row r="24" spans="1:3" ht="21.75" customHeight="1">
      <c r="A24" s="112"/>
      <c r="B24" s="112"/>
      <c r="C24" s="112"/>
    </row>
    <row r="25" spans="1:3" ht="21.75" customHeight="1">
      <c r="A25" s="112"/>
      <c r="B25" s="112"/>
      <c r="C25" s="112"/>
    </row>
    <row r="26" spans="1:3" ht="21.75" customHeight="1">
      <c r="A26" s="112"/>
      <c r="B26" s="112"/>
      <c r="C26" s="112"/>
    </row>
    <row r="27" spans="1:3" ht="21.75" customHeight="1">
      <c r="A27" s="112"/>
      <c r="B27" s="112"/>
      <c r="C27" s="112"/>
    </row>
    <row r="28" spans="1:3" ht="21.75" customHeight="1">
      <c r="A28" s="112"/>
      <c r="B28" s="112"/>
      <c r="C28" s="112"/>
    </row>
    <row r="29" spans="1:3" ht="21.75" customHeight="1">
      <c r="A29" s="112"/>
      <c r="B29" s="112"/>
      <c r="C29" s="112"/>
    </row>
    <row r="30" spans="1:3" ht="21.75" customHeight="1">
      <c r="A30" s="112"/>
      <c r="B30" s="112"/>
      <c r="C30" s="112"/>
    </row>
    <row r="31" spans="1:3" ht="21.75" customHeight="1">
      <c r="A31" s="112"/>
      <c r="B31" s="112"/>
      <c r="C31" s="112"/>
    </row>
    <row r="32" spans="1:3" ht="21.75" customHeight="1">
      <c r="A32" s="112"/>
      <c r="B32" s="112"/>
      <c r="C32" s="112"/>
    </row>
    <row r="33" spans="1:3" ht="21.75" customHeight="1">
      <c r="A33" s="112"/>
      <c r="B33" s="112"/>
      <c r="C33" s="112"/>
    </row>
    <row r="34" spans="1:3" ht="21.75" customHeight="1">
      <c r="A34" s="112"/>
      <c r="B34" s="112"/>
      <c r="C34" s="112"/>
    </row>
    <row r="35" spans="1:3" ht="21.75" customHeight="1">
      <c r="A35" s="112"/>
      <c r="B35" s="112"/>
      <c r="C35" s="112"/>
    </row>
    <row r="36" spans="1:3" ht="21.75" customHeight="1">
      <c r="A36" s="112"/>
      <c r="B36" s="112"/>
      <c r="C36" s="112"/>
    </row>
    <row r="37" spans="1:3" ht="21.75" customHeight="1">
      <c r="A37" s="112"/>
      <c r="B37" s="112"/>
      <c r="C37" s="112"/>
    </row>
    <row r="38" spans="1:3" ht="21.75" customHeight="1">
      <c r="A38" s="15"/>
      <c r="B38" s="15"/>
      <c r="C38" s="15"/>
    </row>
    <row r="39" spans="1:3" ht="21.75" customHeight="1">
      <c r="A39" s="15"/>
      <c r="B39" s="15"/>
      <c r="C39" s="15"/>
    </row>
    <row r="40" spans="1:3" ht="21.75" customHeight="1">
      <c r="A40" s="15"/>
      <c r="B40" s="15"/>
      <c r="C40" s="15"/>
    </row>
    <row r="41" spans="1:3" ht="21.75" customHeight="1">
      <c r="A41" s="15"/>
      <c r="B41" s="15"/>
      <c r="C41" s="15"/>
    </row>
    <row r="42" spans="1:3" ht="21.75" customHeight="1">
      <c r="A42" s="15"/>
      <c r="B42" s="15"/>
      <c r="C42" s="15"/>
    </row>
    <row r="43" spans="1:3" ht="21.75" customHeight="1">
      <c r="A43" s="15"/>
      <c r="B43" s="15"/>
      <c r="C43" s="15"/>
    </row>
    <row r="44" spans="1:3" ht="21.75" customHeight="1">
      <c r="A44" s="15"/>
      <c r="B44" s="15"/>
      <c r="C44" s="15"/>
    </row>
    <row r="45" spans="1:3" ht="21.75" customHeight="1">
      <c r="A45" s="15"/>
      <c r="B45" s="15"/>
      <c r="C45" s="15"/>
    </row>
    <row r="46" spans="1:3" ht="21.75" customHeight="1">
      <c r="A46" s="15"/>
      <c r="B46" s="15"/>
      <c r="C46" s="15"/>
    </row>
    <row r="47" spans="1:3" ht="21.75" customHeight="1">
      <c r="A47" s="15"/>
      <c r="B47" s="15"/>
      <c r="C47" s="15"/>
    </row>
    <row r="48" spans="1:3" ht="21.75" customHeight="1">
      <c r="A48" s="15"/>
      <c r="B48" s="15"/>
      <c r="C48" s="15"/>
    </row>
    <row r="49" spans="1:3" ht="21.75" customHeight="1">
      <c r="A49" s="15"/>
      <c r="B49" s="15"/>
      <c r="C49" s="15"/>
    </row>
    <row r="50" spans="1:3" ht="21.75" customHeight="1">
      <c r="A50" s="15"/>
      <c r="B50" s="15"/>
      <c r="C50" s="15"/>
    </row>
    <row r="51" spans="1:3" ht="13.5">
      <c r="A51" s="15"/>
      <c r="B51" s="15"/>
      <c r="C51" s="15"/>
    </row>
    <row r="52" spans="1:3" ht="13.5">
      <c r="A52" s="15"/>
      <c r="B52" s="15"/>
      <c r="C52" s="15"/>
    </row>
    <row r="53" spans="1:3" ht="13.5">
      <c r="A53" s="15"/>
      <c r="B53" s="15"/>
      <c r="C53" s="15"/>
    </row>
    <row r="54" spans="1:3" ht="13.5">
      <c r="A54" s="15"/>
      <c r="B54" s="15"/>
      <c r="C54" s="15"/>
    </row>
    <row r="55" spans="1:3" ht="13.5">
      <c r="A55" s="15"/>
      <c r="B55" s="15"/>
      <c r="C55" s="15"/>
    </row>
    <row r="56" spans="1:3" ht="13.5">
      <c r="A56" s="15"/>
      <c r="B56" s="15"/>
      <c r="C56" s="15"/>
    </row>
    <row r="57" spans="1:3" ht="13.5">
      <c r="A57" s="15"/>
      <c r="B57" s="15"/>
      <c r="C57" s="15"/>
    </row>
    <row r="58" spans="1:3" ht="13.5">
      <c r="A58" s="15"/>
      <c r="B58" s="15"/>
      <c r="C58" s="15"/>
    </row>
    <row r="59" spans="1:3" ht="13.5">
      <c r="A59" s="15"/>
      <c r="B59" s="15"/>
      <c r="C59" s="15"/>
    </row>
    <row r="60" spans="1:3" ht="13.5">
      <c r="A60" s="15"/>
      <c r="B60" s="15"/>
      <c r="C60" s="15"/>
    </row>
    <row r="61" spans="1:3" ht="13.5">
      <c r="A61" s="15"/>
      <c r="B61" s="15"/>
      <c r="C61" s="15"/>
    </row>
    <row r="62" spans="1:3" ht="13.5">
      <c r="A62" s="15"/>
      <c r="B62" s="15"/>
      <c r="C62" s="15"/>
    </row>
    <row r="63" spans="1:3" ht="13.5">
      <c r="A63" s="15"/>
      <c r="B63" s="15"/>
      <c r="C63" s="15"/>
    </row>
    <row r="64" spans="1:3" ht="13.5">
      <c r="A64" s="15"/>
      <c r="B64" s="15"/>
      <c r="C64" s="15"/>
    </row>
    <row r="65" spans="1:3" ht="13.5">
      <c r="A65" s="15"/>
      <c r="B65" s="15"/>
      <c r="C65" s="15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25390625" style="34" customWidth="1"/>
    <col min="2" max="2" width="16.75390625" style="34" customWidth="1"/>
    <col min="3" max="3" width="5.50390625" style="34" bestFit="1" customWidth="1"/>
    <col min="4" max="4" width="19.00390625" style="34" customWidth="1"/>
    <col min="5" max="5" width="15.50390625" style="34" customWidth="1"/>
    <col min="6" max="6" width="13.875" style="34" customWidth="1"/>
    <col min="7" max="7" width="11.375" style="34" customWidth="1"/>
    <col min="8" max="8" width="2.875" style="34" customWidth="1"/>
    <col min="9" max="16384" width="9.00390625" style="34" customWidth="1"/>
  </cols>
  <sheetData>
    <row r="1" spans="1:7" ht="18.75">
      <c r="A1" s="33" t="s">
        <v>145</v>
      </c>
      <c r="G1" s="114" t="s">
        <v>148</v>
      </c>
    </row>
    <row r="2" ht="15" customHeight="1" thickBot="1">
      <c r="A2" s="34" t="s">
        <v>98</v>
      </c>
    </row>
    <row r="3" spans="2:7" ht="15" customHeight="1">
      <c r="B3" s="269" t="s">
        <v>71</v>
      </c>
      <c r="C3" s="270"/>
      <c r="D3" s="78" t="s">
        <v>72</v>
      </c>
      <c r="E3" s="76" t="s">
        <v>85</v>
      </c>
      <c r="F3" s="77" t="s">
        <v>73</v>
      </c>
      <c r="G3" s="77" t="s">
        <v>74</v>
      </c>
    </row>
    <row r="4" spans="2:7" ht="15" customHeight="1">
      <c r="B4" s="266" t="s">
        <v>88</v>
      </c>
      <c r="C4" s="35" t="s">
        <v>75</v>
      </c>
      <c r="D4" s="36"/>
      <c r="E4" s="37"/>
      <c r="F4" s="38">
        <f>IF(E4="","",3.3*E4)</f>
      </c>
      <c r="G4" s="39">
        <f>IF(F4="","",IF(D4&gt;=F4,"適","否"))</f>
      </c>
    </row>
    <row r="5" spans="2:7" ht="15" customHeight="1">
      <c r="B5" s="267"/>
      <c r="C5" s="40" t="s">
        <v>76</v>
      </c>
      <c r="D5" s="41"/>
      <c r="E5" s="42"/>
      <c r="F5" s="43">
        <f>IF(E5="","",3.3*E5)</f>
      </c>
      <c r="G5" s="44">
        <f>IF(F5="","",IF(D5&gt;=F5,"適","否"))</f>
      </c>
    </row>
    <row r="6" spans="2:7" ht="15" customHeight="1">
      <c r="B6" s="267"/>
      <c r="C6" s="45" t="s">
        <v>77</v>
      </c>
      <c r="D6" s="46">
        <f>SUM(D4:D5)</f>
        <v>0</v>
      </c>
      <c r="E6" s="47">
        <f>SUM(E4:E5)</f>
        <v>0</v>
      </c>
      <c r="F6" s="48"/>
      <c r="G6" s="49"/>
    </row>
    <row r="7" spans="2:7" ht="15" customHeight="1">
      <c r="B7" s="268" t="s">
        <v>87</v>
      </c>
      <c r="C7" s="50" t="s">
        <v>75</v>
      </c>
      <c r="D7" s="51"/>
      <c r="E7" s="52"/>
      <c r="F7" s="53">
        <f>IF(E7="","",3.3*E7)</f>
      </c>
      <c r="G7" s="54">
        <f>IF(F7="","",IF(D7&gt;=F7,"適","否"))</f>
      </c>
    </row>
    <row r="8" spans="2:7" ht="15" customHeight="1">
      <c r="B8" s="267"/>
      <c r="C8" s="40" t="s">
        <v>76</v>
      </c>
      <c r="D8" s="41"/>
      <c r="E8" s="42"/>
      <c r="F8" s="43">
        <f>IF(E8="","",3.3*E8)</f>
      </c>
      <c r="G8" s="44">
        <f>IF(F8="","",IF(D8&gt;=F8,"適","否"))</f>
      </c>
    </row>
    <row r="9" spans="2:7" ht="15" customHeight="1">
      <c r="B9" s="267"/>
      <c r="C9" s="45" t="s">
        <v>77</v>
      </c>
      <c r="D9" s="46">
        <f>SUM(D7:D8)</f>
        <v>0</v>
      </c>
      <c r="E9" s="47">
        <f>SUM(E7:E8)</f>
        <v>0</v>
      </c>
      <c r="F9" s="48"/>
      <c r="G9" s="55"/>
    </row>
    <row r="10" spans="2:7" ht="15" customHeight="1">
      <c r="B10" s="268" t="s">
        <v>86</v>
      </c>
      <c r="C10" s="50" t="s">
        <v>75</v>
      </c>
      <c r="D10" s="51"/>
      <c r="E10" s="52"/>
      <c r="F10" s="53">
        <f>IF(E10="","",1.98*E10)</f>
      </c>
      <c r="G10" s="54">
        <f>IF(F10="","",IF(D10&gt;=F10,"適","否"))</f>
      </c>
    </row>
    <row r="11" spans="2:7" ht="15" customHeight="1">
      <c r="B11" s="267"/>
      <c r="C11" s="40" t="s">
        <v>76</v>
      </c>
      <c r="D11" s="41"/>
      <c r="E11" s="42"/>
      <c r="F11" s="43">
        <f>IF(E11="","",1.98*E11)</f>
      </c>
      <c r="G11" s="44">
        <f>IF(F11="","",IF(D11&gt;=F11,"適","否"))</f>
      </c>
    </row>
    <row r="12" spans="2:7" ht="15" customHeight="1">
      <c r="B12" s="267"/>
      <c r="C12" s="45" t="s">
        <v>77</v>
      </c>
      <c r="D12" s="46">
        <f>SUM(D10:D11)</f>
        <v>0</v>
      </c>
      <c r="E12" s="47">
        <f>SUM(E10:E11)</f>
        <v>0</v>
      </c>
      <c r="F12" s="48"/>
      <c r="G12" s="55"/>
    </row>
    <row r="13" spans="2:7" ht="15" customHeight="1">
      <c r="B13" s="268" t="s">
        <v>89</v>
      </c>
      <c r="C13" s="50" t="s">
        <v>75</v>
      </c>
      <c r="D13" s="51"/>
      <c r="E13" s="52"/>
      <c r="F13" s="53">
        <f>IF(E13="","",1.98*E13)</f>
      </c>
      <c r="G13" s="54">
        <f>IF(F13="","",IF(D13&gt;=F13,"適","否"))</f>
      </c>
    </row>
    <row r="14" spans="2:7" ht="15" customHeight="1">
      <c r="B14" s="267"/>
      <c r="C14" s="60" t="s">
        <v>76</v>
      </c>
      <c r="D14" s="61"/>
      <c r="E14" s="62"/>
      <c r="F14" s="63">
        <f>IF(E14="","",1.98*E14)</f>
      </c>
      <c r="G14" s="64">
        <f>IF(F14="","",IF(D14&gt;=F14,"適","否"))</f>
      </c>
    </row>
    <row r="15" spans="2:7" ht="15" customHeight="1">
      <c r="B15" s="267"/>
      <c r="C15" s="60" t="s">
        <v>30</v>
      </c>
      <c r="D15" s="61"/>
      <c r="E15" s="62"/>
      <c r="F15" s="63">
        <f>IF(E15="","",1.98*E15)</f>
      </c>
      <c r="G15" s="64">
        <f>IF(F15="","",IF(D15&gt;=F15,"適","否"))</f>
      </c>
    </row>
    <row r="16" spans="2:7" ht="15" customHeight="1">
      <c r="B16" s="267"/>
      <c r="C16" s="60" t="s">
        <v>31</v>
      </c>
      <c r="D16" s="61"/>
      <c r="E16" s="62"/>
      <c r="F16" s="63">
        <f>IF(E16="","",1.98*E16)</f>
      </c>
      <c r="G16" s="64">
        <f>IF(F16="","",IF(D16&gt;=F16,"適","否"))</f>
      </c>
    </row>
    <row r="17" spans="2:7" ht="15" customHeight="1">
      <c r="B17" s="267"/>
      <c r="C17" s="65" t="s">
        <v>25</v>
      </c>
      <c r="D17" s="66"/>
      <c r="E17" s="67"/>
      <c r="F17" s="68">
        <f>IF(E17="","",1.98*E17)</f>
      </c>
      <c r="G17" s="69">
        <f>IF(F17="","",IF(D17&gt;=F17,"適","否"))</f>
      </c>
    </row>
    <row r="18" spans="2:7" ht="15" customHeight="1">
      <c r="B18" s="267"/>
      <c r="C18" s="45" t="s">
        <v>77</v>
      </c>
      <c r="D18" s="46">
        <f>SUM(D13:D17)</f>
        <v>0</v>
      </c>
      <c r="E18" s="47">
        <f>SUM(E13:E17)</f>
        <v>0</v>
      </c>
      <c r="F18" s="48"/>
      <c r="G18" s="55"/>
    </row>
    <row r="19" spans="2:7" ht="15" customHeight="1">
      <c r="B19" s="268" t="s">
        <v>90</v>
      </c>
      <c r="C19" s="50" t="s">
        <v>75</v>
      </c>
      <c r="D19" s="51"/>
      <c r="E19" s="52"/>
      <c r="F19" s="53">
        <f>IF(E19="","",1.98*E19)</f>
      </c>
      <c r="G19" s="54">
        <f>IF(F19="","",IF(D19&gt;=F19,"適","否"))</f>
      </c>
    </row>
    <row r="20" spans="2:7" ht="15" customHeight="1">
      <c r="B20" s="267"/>
      <c r="C20" s="60" t="s">
        <v>76</v>
      </c>
      <c r="D20" s="61"/>
      <c r="E20" s="62"/>
      <c r="F20" s="63">
        <f>IF(E20="","",1.98*E20)</f>
      </c>
      <c r="G20" s="64">
        <f>IF(F20="","",IF(D20&gt;=F20,"適","否"))</f>
      </c>
    </row>
    <row r="21" spans="2:7" ht="15" customHeight="1">
      <c r="B21" s="267"/>
      <c r="C21" s="60" t="s">
        <v>30</v>
      </c>
      <c r="D21" s="61"/>
      <c r="E21" s="62"/>
      <c r="F21" s="63">
        <f>IF(E21="","",1.98*E21)</f>
      </c>
      <c r="G21" s="64">
        <f>IF(F21="","",IF(D21&gt;=F21,"適","否"))</f>
      </c>
    </row>
    <row r="22" spans="2:7" ht="15" customHeight="1">
      <c r="B22" s="267"/>
      <c r="C22" s="60" t="s">
        <v>31</v>
      </c>
      <c r="D22" s="61"/>
      <c r="E22" s="62"/>
      <c r="F22" s="63">
        <f>IF(E22="","",1.98*E22)</f>
      </c>
      <c r="G22" s="64">
        <f>IF(F22="","",IF(D22&gt;=F22,"適","否"))</f>
      </c>
    </row>
    <row r="23" spans="2:7" ht="15" customHeight="1">
      <c r="B23" s="267"/>
      <c r="C23" s="65" t="s">
        <v>25</v>
      </c>
      <c r="D23" s="66"/>
      <c r="E23" s="67"/>
      <c r="F23" s="68">
        <f>IF(E23="","",1.98*E23)</f>
      </c>
      <c r="G23" s="69">
        <f>IF(F23="","",IF(D23&gt;=F23,"適","否"))</f>
      </c>
    </row>
    <row r="24" spans="2:7" ht="15" customHeight="1">
      <c r="B24" s="267"/>
      <c r="C24" s="45" t="s">
        <v>77</v>
      </c>
      <c r="D24" s="46">
        <f>SUM(D19:D23)</f>
        <v>0</v>
      </c>
      <c r="E24" s="47">
        <f>SUM(E19:E23)</f>
        <v>0</v>
      </c>
      <c r="F24" s="48"/>
      <c r="G24" s="55"/>
    </row>
    <row r="25" spans="2:7" ht="15" customHeight="1">
      <c r="B25" s="268" t="s">
        <v>91</v>
      </c>
      <c r="C25" s="50" t="s">
        <v>75</v>
      </c>
      <c r="D25" s="51"/>
      <c r="E25" s="52"/>
      <c r="F25" s="53">
        <f>IF(E25="","",1.98*E25)</f>
      </c>
      <c r="G25" s="54">
        <f>IF(F25="","",IF(D25&gt;=F25,"適","否"))</f>
      </c>
    </row>
    <row r="26" spans="2:7" ht="15" customHeight="1">
      <c r="B26" s="267"/>
      <c r="C26" s="60" t="s">
        <v>76</v>
      </c>
      <c r="D26" s="61"/>
      <c r="E26" s="62"/>
      <c r="F26" s="63">
        <f>IF(E26="","",1.98*E26)</f>
      </c>
      <c r="G26" s="64">
        <f>IF(F26="","",IF(D26&gt;=F26,"適","否"))</f>
      </c>
    </row>
    <row r="27" spans="2:7" ht="15" customHeight="1">
      <c r="B27" s="267"/>
      <c r="C27" s="60" t="s">
        <v>30</v>
      </c>
      <c r="D27" s="61"/>
      <c r="E27" s="62"/>
      <c r="F27" s="63">
        <f>IF(E27="","",1.98*E27)</f>
      </c>
      <c r="G27" s="64">
        <f>IF(F27="","",IF(D27&gt;=F27,"適","否"))</f>
      </c>
    </row>
    <row r="28" spans="2:7" ht="15" customHeight="1">
      <c r="B28" s="267"/>
      <c r="C28" s="60" t="s">
        <v>31</v>
      </c>
      <c r="D28" s="61"/>
      <c r="E28" s="62"/>
      <c r="F28" s="63">
        <f>IF(E28="","",1.98*E28)</f>
      </c>
      <c r="G28" s="64">
        <f>IF(F28="","",IF(D28&gt;=F28,"適","否"))</f>
      </c>
    </row>
    <row r="29" spans="2:7" ht="15" customHeight="1">
      <c r="B29" s="267"/>
      <c r="C29" s="65" t="s">
        <v>25</v>
      </c>
      <c r="D29" s="66"/>
      <c r="E29" s="67"/>
      <c r="F29" s="68">
        <f>IF(E29="","",1.98*E29)</f>
      </c>
      <c r="G29" s="69">
        <f>IF(F29="","",IF(D29&gt;=F29,"適","否"))</f>
      </c>
    </row>
    <row r="30" spans="2:7" ht="15" customHeight="1">
      <c r="B30" s="267"/>
      <c r="C30" s="45" t="s">
        <v>77</v>
      </c>
      <c r="D30" s="46">
        <f>SUM(D25:D29)</f>
        <v>0</v>
      </c>
      <c r="E30" s="47">
        <f>SUM(E25:E29)</f>
        <v>0</v>
      </c>
      <c r="F30" s="48"/>
      <c r="G30" s="55"/>
    </row>
    <row r="31" spans="2:7" ht="15" customHeight="1">
      <c r="B31" s="267" t="s">
        <v>78</v>
      </c>
      <c r="C31" s="271"/>
      <c r="D31" s="56"/>
      <c r="E31" s="57"/>
      <c r="F31" s="58"/>
      <c r="G31" s="58"/>
    </row>
    <row r="32" spans="2:7" ht="15" customHeight="1">
      <c r="B32" s="267" t="s">
        <v>79</v>
      </c>
      <c r="C32" s="271"/>
      <c r="D32" s="56"/>
      <c r="E32" s="57"/>
      <c r="F32" s="58"/>
      <c r="G32" s="58"/>
    </row>
    <row r="33" spans="2:7" ht="15" customHeight="1">
      <c r="B33" s="267" t="s">
        <v>80</v>
      </c>
      <c r="C33" s="271"/>
      <c r="D33" s="56"/>
      <c r="E33" s="57"/>
      <c r="F33" s="58"/>
      <c r="G33" s="58"/>
    </row>
    <row r="34" spans="2:7" ht="15" customHeight="1">
      <c r="B34" s="267" t="s">
        <v>81</v>
      </c>
      <c r="C34" s="271"/>
      <c r="D34" s="56"/>
      <c r="E34" s="57"/>
      <c r="F34" s="58"/>
      <c r="G34" s="58"/>
    </row>
    <row r="35" spans="2:7" ht="15" customHeight="1">
      <c r="B35" s="267" t="s">
        <v>82</v>
      </c>
      <c r="C35" s="271"/>
      <c r="D35" s="56"/>
      <c r="E35" s="57"/>
      <c r="F35" s="58"/>
      <c r="G35" s="58"/>
    </row>
    <row r="36" spans="2:7" ht="15" customHeight="1" thickBot="1">
      <c r="B36" s="274" t="s">
        <v>83</v>
      </c>
      <c r="C36" s="275"/>
      <c r="D36" s="51"/>
      <c r="E36" s="70"/>
      <c r="F36" s="71"/>
      <c r="G36" s="71"/>
    </row>
    <row r="37" spans="2:7" ht="15" customHeight="1" thickBot="1" thickTop="1">
      <c r="B37" s="276" t="s">
        <v>84</v>
      </c>
      <c r="C37" s="277"/>
      <c r="D37" s="72">
        <f>SUM(D6,D9,D12,D18,D24,D30,D31:D36)</f>
        <v>0</v>
      </c>
      <c r="E37" s="73"/>
      <c r="F37" s="74"/>
      <c r="G37" s="75"/>
    </row>
    <row r="38" ht="15" customHeight="1" thickTop="1"/>
    <row r="39" ht="15" customHeight="1" thickBot="1">
      <c r="A39" s="34" t="s">
        <v>96</v>
      </c>
    </row>
    <row r="40" spans="2:7" ht="15" customHeight="1">
      <c r="B40" s="269" t="s">
        <v>71</v>
      </c>
      <c r="C40" s="270"/>
      <c r="D40" s="78" t="s">
        <v>72</v>
      </c>
      <c r="E40" s="80" t="s">
        <v>95</v>
      </c>
      <c r="F40" s="77" t="s">
        <v>73</v>
      </c>
      <c r="G40" s="77" t="s">
        <v>74</v>
      </c>
    </row>
    <row r="41" spans="2:7" ht="15" customHeight="1">
      <c r="B41" s="267" t="s">
        <v>92</v>
      </c>
      <c r="C41" s="271"/>
      <c r="D41" s="81"/>
      <c r="E41" s="79">
        <f>IF((E6+E9+E12)=0,"",E6+E9+E12)</f>
      </c>
      <c r="F41" s="82">
        <f>IF(E41="","",(E6+E9)*3.3+E12*1.98)</f>
      </c>
      <c r="G41" s="59"/>
    </row>
    <row r="42" spans="2:7" ht="15" customHeight="1" thickBot="1">
      <c r="B42" s="281" t="s">
        <v>93</v>
      </c>
      <c r="C42" s="282"/>
      <c r="D42" s="84"/>
      <c r="E42" s="85">
        <f>IF(COUNT(D13:D17,D19:D23,D25:D29)=0,"",COUNT(D13:D17,D19:D23,D25:D29))</f>
      </c>
      <c r="F42" s="86">
        <f>IF(E42="","",IF(E42=1,180,320+100*(E42-2)))</f>
      </c>
      <c r="G42" s="87"/>
    </row>
    <row r="43" spans="2:7" ht="15" customHeight="1" thickBot="1" thickTop="1">
      <c r="B43" s="272" t="s">
        <v>94</v>
      </c>
      <c r="C43" s="273"/>
      <c r="D43" s="88">
        <f>D37</f>
        <v>0</v>
      </c>
      <c r="E43" s="89"/>
      <c r="F43" s="90">
        <f>SUM(F41:F42)</f>
        <v>0</v>
      </c>
      <c r="G43" s="91">
        <f>IF(F43=0,"",IF(D43&gt;=F43,"適","否"))</f>
      </c>
    </row>
    <row r="44" ht="15" customHeight="1" thickTop="1">
      <c r="B44" s="83"/>
    </row>
    <row r="45" ht="15" customHeight="1" thickBot="1">
      <c r="A45" s="34" t="s">
        <v>97</v>
      </c>
    </row>
    <row r="46" spans="2:7" ht="15" customHeight="1">
      <c r="B46" s="269" t="s">
        <v>71</v>
      </c>
      <c r="C46" s="270"/>
      <c r="D46" s="78" t="s">
        <v>72</v>
      </c>
      <c r="E46" s="80" t="s">
        <v>95</v>
      </c>
      <c r="F46" s="77" t="s">
        <v>73</v>
      </c>
      <c r="G46" s="77" t="s">
        <v>74</v>
      </c>
    </row>
    <row r="47" spans="2:7" ht="15" customHeight="1">
      <c r="B47" s="267" t="s">
        <v>101</v>
      </c>
      <c r="C47" s="271"/>
      <c r="D47" s="81"/>
      <c r="E47" s="79">
        <f>IF(E12=0,"",E12)</f>
      </c>
      <c r="F47" s="82">
        <f>IF(E47="","",E47*3.3)</f>
      </c>
      <c r="G47" s="59"/>
    </row>
    <row r="48" spans="2:7" ht="15" customHeight="1">
      <c r="B48" s="278" t="s">
        <v>99</v>
      </c>
      <c r="C48" s="94" t="s">
        <v>75</v>
      </c>
      <c r="D48" s="93"/>
      <c r="E48" s="92">
        <f>IF(E18+E24+E30=0,"",E18+E24+E30)</f>
      </c>
      <c r="F48" s="53">
        <f>IF(E48="","",E48*3.3)</f>
      </c>
      <c r="G48" s="98"/>
    </row>
    <row r="49" spans="2:7" ht="15" customHeight="1">
      <c r="B49" s="279"/>
      <c r="C49" s="40" t="s">
        <v>76</v>
      </c>
      <c r="D49" s="97"/>
      <c r="E49" s="103">
        <f>E42</f>
      </c>
      <c r="F49" s="43">
        <f>IF(E49="","",IF(E49&lt;=2,330+30*(E49-1),400+80*(E49-3)))</f>
      </c>
      <c r="G49" s="99"/>
    </row>
    <row r="50" spans="2:7" ht="15" customHeight="1" thickBot="1">
      <c r="B50" s="280"/>
      <c r="C50" s="101" t="s">
        <v>100</v>
      </c>
      <c r="D50" s="95"/>
      <c r="E50" s="102"/>
      <c r="F50" s="96">
        <f>IF(F48&gt;F49,F48,F49)</f>
      </c>
      <c r="G50" s="100"/>
    </row>
    <row r="51" spans="2:7" ht="15" customHeight="1" thickBot="1" thickTop="1">
      <c r="B51" s="272" t="s">
        <v>94</v>
      </c>
      <c r="C51" s="273"/>
      <c r="D51" s="104"/>
      <c r="E51" s="89"/>
      <c r="F51" s="90">
        <f>SUM(F47,F50)</f>
        <v>0</v>
      </c>
      <c r="G51" s="91">
        <f>IF(F51=0,"",IF(D51&gt;=F51,"適","否"))</f>
      </c>
    </row>
    <row r="52" ht="15" customHeight="1" thickTop="1"/>
  </sheetData>
  <sheetProtection/>
  <mergeCells count="22">
    <mergeCell ref="B40:C40"/>
    <mergeCell ref="B41:C41"/>
    <mergeCell ref="B43:C43"/>
    <mergeCell ref="B42:C42"/>
    <mergeCell ref="B46:C46"/>
    <mergeCell ref="B47:C47"/>
    <mergeCell ref="B25:B30"/>
    <mergeCell ref="B31:C31"/>
    <mergeCell ref="B32:C32"/>
    <mergeCell ref="B51:C51"/>
    <mergeCell ref="B33:C33"/>
    <mergeCell ref="B34:C34"/>
    <mergeCell ref="B35:C35"/>
    <mergeCell ref="B36:C36"/>
    <mergeCell ref="B37:C37"/>
    <mergeCell ref="B48:B50"/>
    <mergeCell ref="B4:B6"/>
    <mergeCell ref="B7:B9"/>
    <mergeCell ref="B10:B12"/>
    <mergeCell ref="B3:C3"/>
    <mergeCell ref="B13:B18"/>
    <mergeCell ref="B19:B24"/>
  </mergeCells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2020-11-20T06:08:35Z</cp:lastPrinted>
  <dcterms:modified xsi:type="dcterms:W3CDTF">2020-11-25T04:41:57Z</dcterms:modified>
  <cp:category/>
  <cp:version/>
  <cp:contentType/>
  <cp:contentStatus/>
</cp:coreProperties>
</file>