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45" windowHeight="11370" activeTab="1"/>
  </bookViews>
  <sheets>
    <sheet name="障害者施設（福祉型）入所（２０歳未満） " sheetId="1" r:id="rId1"/>
    <sheet name="児童福祉施設入所（２０歳未満）" sheetId="2" r:id="rId2"/>
  </sheets>
  <definedNames>
    <definedName name="_xlnm.Print_Area" localSheetId="1">'児童福祉施設入所（２０歳未満）'!$A$1:$M$28</definedName>
    <definedName name="_xlnm.Print_Area" localSheetId="0">'障害者施設（福祉型）入所（２０歳未満） '!$A$1:$M$28</definedName>
  </definedNames>
  <calcPr fullCalcOnLoad="1"/>
</workbook>
</file>

<file path=xl/sharedStrings.xml><?xml version="1.0" encoding="utf-8"?>
<sst xmlns="http://schemas.openxmlformats.org/spreadsheetml/2006/main" count="28" uniqueCount="15">
  <si>
    <t>・食費等の負担限度額・補足給付額試算表</t>
  </si>
  <si>
    <t>①入所者の年齢を入力してください</t>
  </si>
  <si>
    <t>年齢</t>
  </si>
  <si>
    <t>②　フローチャートの月額負担上限額の認定区分に基づき、低所得１の場合は１、低所得２の場合は２を認定
　所得区分に入力してください。</t>
  </si>
  <si>
    <t>認定所得区分</t>
  </si>
  <si>
    <t>　←　低所得１は"１"、低所得２は"２"、</t>
  </si>
  <si>
    <t>③　右の単価欄に利用する施設の利用単価(日額）を入力してください。</t>
  </si>
  <si>
    <t>利用者負担額（月額の目安）</t>
  </si>
  <si>
    <t>単価</t>
  </si>
  <si>
    <t>食費等の負担限度額（月額）</t>
  </si>
  <si>
    <t>補足給付額（月額）</t>
  </si>
  <si>
    <t>　　　生活保護世帯は"３"、一般世帯は"４"、一般世帯（所得割２万円未満世帯）は"５"を入力</t>
  </si>
  <si>
    <t>３　入所施設（障害者施設）で暮らす方（２０歳未満）の場合</t>
  </si>
  <si>
    <t>３-２　入所施設（児童福祉施設）で暮らす方（２０歳未満）の場合</t>
  </si>
  <si>
    <t>※一日あたりの個別給付の対象額を記入します。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</si>
</sst>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&quot;円&quot;"/>
    <numFmt numFmtId="178" formatCode="&quot;低&quot;&quot;所&quot;&quot;得&quot;#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11"/>
      <color indexed="10"/>
      <name val="HG丸ｺﾞｼｯｸM-PRO"/>
      <family val="3"/>
    </font>
    <font>
      <sz val="22"/>
      <color indexed="10"/>
      <name val="HG丸ｺﾞｼｯｸM-PRO"/>
      <family val="3"/>
    </font>
    <font>
      <sz val="18"/>
      <name val="HG丸ｺﾞｼｯｸM-PRO"/>
      <family val="3"/>
    </font>
    <font>
      <sz val="18"/>
      <color indexed="8"/>
      <name val="HG丸ｺﾞｼｯｸM-PRO"/>
      <family val="3"/>
    </font>
    <font>
      <sz val="12"/>
      <name val="HG丸ｺﾞｼｯｸM-PRO"/>
      <family val="3"/>
    </font>
    <font>
      <sz val="18"/>
      <color indexed="10"/>
      <name val="HG丸ｺﾞｼｯｸM-PRO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77" fontId="10" fillId="2" borderId="5" xfId="17" applyNumberFormat="1" applyFont="1" applyFill="1" applyBorder="1" applyAlignment="1">
      <alignment horizontal="center" vertical="center"/>
    </xf>
    <xf numFmtId="177" fontId="10" fillId="2" borderId="3" xfId="17" applyNumberFormat="1" applyFont="1" applyFill="1" applyBorder="1" applyAlignment="1">
      <alignment horizontal="center" vertical="center"/>
    </xf>
    <xf numFmtId="176" fontId="10" fillId="2" borderId="0" xfId="17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177" fontId="10" fillId="2" borderId="13" xfId="17" applyNumberFormat="1" applyFont="1" applyFill="1" applyBorder="1" applyAlignment="1">
      <alignment horizontal="center" vertical="center"/>
    </xf>
    <xf numFmtId="177" fontId="10" fillId="2" borderId="14" xfId="17" applyNumberFormat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76" fontId="10" fillId="2" borderId="5" xfId="17" applyNumberFormat="1" applyFont="1" applyFill="1" applyBorder="1" applyAlignment="1">
      <alignment horizontal="center" vertical="center"/>
    </xf>
    <xf numFmtId="176" fontId="10" fillId="2" borderId="3" xfId="17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177" fontId="10" fillId="2" borderId="16" xfId="17" applyNumberFormat="1" applyFont="1" applyFill="1" applyBorder="1" applyAlignment="1">
      <alignment horizontal="center" vertical="center"/>
    </xf>
    <xf numFmtId="177" fontId="10" fillId="2" borderId="17" xfId="17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5" zoomScaleNormal="75" zoomScaleSheetLayoutView="75" workbookViewId="0" topLeftCell="A7">
      <selection activeCell="F20" sqref="F20"/>
    </sheetView>
  </sheetViews>
  <sheetFormatPr defaultColWidth="9.00390625" defaultRowHeight="13.5"/>
  <cols>
    <col min="1" max="1" width="4.75390625" style="2" customWidth="1"/>
    <col min="2" max="2" width="5.875" style="2" customWidth="1"/>
    <col min="3" max="5" width="17.125" style="2" customWidth="1"/>
    <col min="6" max="7" width="8.875" style="2" customWidth="1"/>
    <col min="8" max="11" width="17.125" style="2" customWidth="1"/>
    <col min="12" max="16384" width="9.00390625" style="2" customWidth="1"/>
  </cols>
  <sheetData>
    <row r="1" ht="25.5">
      <c r="A1" s="1" t="s">
        <v>12</v>
      </c>
    </row>
    <row r="2" ht="30" customHeight="1"/>
    <row r="3" s="3" customFormat="1" ht="25.5">
      <c r="B3" s="4" t="s">
        <v>0</v>
      </c>
    </row>
    <row r="4" s="3" customFormat="1" ht="25.5">
      <c r="B4" s="4"/>
    </row>
    <row r="5" ht="42" customHeight="1" thickBot="1">
      <c r="B5" s="5" t="s">
        <v>1</v>
      </c>
    </row>
    <row r="6" spans="2:4" ht="42" customHeight="1" thickBot="1">
      <c r="B6" s="1"/>
      <c r="C6" s="6" t="s">
        <v>2</v>
      </c>
      <c r="D6" s="7">
        <v>17</v>
      </c>
    </row>
    <row r="7" spans="2:4" ht="29.25" customHeight="1">
      <c r="B7" s="1"/>
      <c r="C7" s="8"/>
      <c r="D7" s="9"/>
    </row>
    <row r="8" spans="2:13" ht="54" customHeight="1" thickBot="1">
      <c r="B8" s="10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5" ht="42.75" customHeight="1" thickBot="1">
      <c r="B9" s="1"/>
      <c r="C9" s="11" t="s">
        <v>4</v>
      </c>
      <c r="D9" s="12">
        <v>5</v>
      </c>
      <c r="E9" s="2" t="s">
        <v>5</v>
      </c>
    </row>
    <row r="10" spans="2:5" ht="32.25" customHeight="1" thickBot="1">
      <c r="B10" s="1"/>
      <c r="C10" s="13"/>
      <c r="D10" s="35" t="str">
        <f>IF(D9=1,"低所得１",IF(D9=2,"低所得２",IF(D9=3,"生活保護世帯",IF(D9=4,"一般世帯",IF(D9=5,"一般世帯（所得割２万円未満）","")))))</f>
        <v>一般世帯（所得割２万円未満）</v>
      </c>
      <c r="E10" s="14" t="s">
        <v>11</v>
      </c>
    </row>
    <row r="11" ht="25.5">
      <c r="B11" s="1"/>
    </row>
    <row r="12" ht="25.5">
      <c r="B12" s="1"/>
    </row>
    <row r="13" spans="2:13" ht="42" customHeight="1">
      <c r="B13" s="10" t="s">
        <v>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ht="31.5" customHeight="1" thickBot="1">
      <c r="C14" s="15" t="s">
        <v>7</v>
      </c>
    </row>
    <row r="15" spans="3:7" ht="41.25" customHeight="1" thickBot="1">
      <c r="C15" s="16"/>
      <c r="D15" s="17"/>
      <c r="F15" s="18" t="s">
        <v>8</v>
      </c>
      <c r="G15" s="19"/>
    </row>
    <row r="16" spans="3:7" ht="41.25" customHeight="1" hidden="1" thickBot="1">
      <c r="C16" s="20">
        <f>ROUNDDOWN($F$17*30.4*0.1,0)</f>
        <v>18240</v>
      </c>
      <c r="D16" s="21"/>
      <c r="F16" s="22"/>
      <c r="G16" s="22"/>
    </row>
    <row r="17" spans="3:7" ht="41.25" customHeight="1" thickBot="1">
      <c r="C17" s="23">
        <f>IF(AND($D$9=1,$C$16&gt;15000),15000,IF(AND($D$9=1,$C$16&lt;=15000),$C$16,IF(AND($D$9=2,$C$16&gt;24600),24600,IF(AND($D$9=2,$C$16&lt;=24600),$C$16,IF($D$9=3,0,IF(AND($D$9&gt;=4,C16&gt;37200),37200,$C$16))))))</f>
        <v>18240</v>
      </c>
      <c r="D17" s="24"/>
      <c r="F17" s="37">
        <v>6000</v>
      </c>
      <c r="G17" s="38"/>
    </row>
    <row r="18" spans="3:4" ht="14.25">
      <c r="C18" s="25"/>
      <c r="D18" s="25"/>
    </row>
    <row r="19" ht="13.5">
      <c r="F19" s="2" t="s">
        <v>14</v>
      </c>
    </row>
    <row r="20" ht="31.5" customHeight="1" thickBot="1">
      <c r="C20" s="26" t="s">
        <v>9</v>
      </c>
    </row>
    <row r="21" spans="3:4" ht="40.5" customHeight="1">
      <c r="C21" s="27"/>
      <c r="D21" s="28"/>
    </row>
    <row r="22" spans="3:4" ht="40.5" customHeight="1" thickBot="1">
      <c r="C22" s="29">
        <f>IF(ISERROR(58000-$C$27),58000,(58000-$C$27))</f>
        <v>1000</v>
      </c>
      <c r="D22" s="30"/>
    </row>
    <row r="23" spans="3:6" ht="14.25">
      <c r="C23" s="25"/>
      <c r="D23" s="25"/>
      <c r="F23" s="9"/>
    </row>
    <row r="24" spans="3:6" ht="14.25">
      <c r="C24" s="25"/>
      <c r="D24" s="25"/>
      <c r="F24" s="9"/>
    </row>
    <row r="25" ht="30.75" customHeight="1" thickBot="1">
      <c r="C25" s="26" t="s">
        <v>10</v>
      </c>
    </row>
    <row r="26" spans="3:4" ht="41.25" customHeight="1" thickBot="1">
      <c r="C26" s="31"/>
      <c r="D26" s="32"/>
    </row>
    <row r="27" spans="3:4" ht="40.5" customHeight="1" thickBot="1">
      <c r="C27" s="33">
        <f>IF(AND($D$6&lt;18,OR($D$9&lt;4,$D$9=5)),34000+15000+58000-50000,IF(AND($D$6&lt;18,$D$9=4),(34000+$C$17+58000-79000),IF(AND($D$6&gt;=18,$D$6&lt;20,OR($D$9&lt;4,$D$9=5)),25000+15000+58000-50000,IF(AND($D$6&gt;=18,$D$6&lt;20,$D$9=4),25000+$C$17+58000-79000,"対象外"))))</f>
        <v>57000</v>
      </c>
      <c r="D27" s="34"/>
    </row>
  </sheetData>
  <mergeCells count="12">
    <mergeCell ref="F17:G17"/>
    <mergeCell ref="C9:C10"/>
    <mergeCell ref="B8:M8"/>
    <mergeCell ref="B13:M13"/>
    <mergeCell ref="F15:G15"/>
    <mergeCell ref="C27:D27"/>
    <mergeCell ref="C26:D26"/>
    <mergeCell ref="C15:D15"/>
    <mergeCell ref="C17:D17"/>
    <mergeCell ref="C22:D22"/>
    <mergeCell ref="C16:D16"/>
    <mergeCell ref="C21:D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2" customWidth="1"/>
    <col min="2" max="2" width="5.875" style="2" customWidth="1"/>
    <col min="3" max="5" width="17.125" style="2" customWidth="1"/>
    <col min="6" max="7" width="8.875" style="2" customWidth="1"/>
    <col min="8" max="11" width="17.125" style="2" customWidth="1"/>
    <col min="12" max="16384" width="9.00390625" style="2" customWidth="1"/>
  </cols>
  <sheetData>
    <row r="1" ht="25.5">
      <c r="A1" s="1" t="s">
        <v>13</v>
      </c>
    </row>
    <row r="2" ht="30" customHeight="1"/>
    <row r="3" s="3" customFormat="1" ht="25.5">
      <c r="B3" s="4" t="s">
        <v>0</v>
      </c>
    </row>
    <row r="4" s="3" customFormat="1" ht="25.5">
      <c r="B4" s="4"/>
    </row>
    <row r="5" ht="42" customHeight="1" thickBot="1">
      <c r="B5" s="5" t="s">
        <v>1</v>
      </c>
    </row>
    <row r="6" spans="2:4" ht="42" customHeight="1" thickBot="1">
      <c r="B6" s="1"/>
      <c r="C6" s="6" t="s">
        <v>2</v>
      </c>
      <c r="D6" s="7">
        <v>17</v>
      </c>
    </row>
    <row r="7" spans="2:4" ht="29.25" customHeight="1">
      <c r="B7" s="1"/>
      <c r="C7" s="8"/>
      <c r="D7" s="9"/>
    </row>
    <row r="8" spans="2:13" ht="54" customHeight="1" thickBot="1">
      <c r="B8" s="10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5" ht="42.75" customHeight="1" thickBot="1">
      <c r="B9" s="1"/>
      <c r="C9" s="11" t="s">
        <v>4</v>
      </c>
      <c r="D9" s="12">
        <v>5</v>
      </c>
      <c r="E9" s="2" t="s">
        <v>5</v>
      </c>
    </row>
    <row r="10" spans="2:5" ht="32.25" customHeight="1" thickBot="1">
      <c r="B10" s="1"/>
      <c r="C10" s="13"/>
      <c r="D10" s="35" t="str">
        <f>IF(D9=1,"低所得１",IF(D9=2,"低所得２",IF(D9=3,"生活保護世帯",IF(D9=4,"一般世帯",IF(D9=5,"一般世帯（所得割２万円未満）","")))))</f>
        <v>一般世帯（所得割２万円未満）</v>
      </c>
      <c r="E10" s="14" t="s">
        <v>11</v>
      </c>
    </row>
    <row r="11" ht="25.5">
      <c r="B11" s="1"/>
    </row>
    <row r="12" ht="25.5">
      <c r="B12" s="1"/>
    </row>
    <row r="13" spans="2:13" ht="42" customHeight="1">
      <c r="B13" s="10" t="s">
        <v>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ht="31.5" customHeight="1" thickBot="1">
      <c r="C14" s="15" t="s">
        <v>7</v>
      </c>
    </row>
    <row r="15" spans="3:7" ht="41.25" customHeight="1" thickBot="1">
      <c r="C15" s="16"/>
      <c r="D15" s="17"/>
      <c r="F15" s="18" t="s">
        <v>8</v>
      </c>
      <c r="G15" s="19"/>
    </row>
    <row r="16" spans="3:7" ht="41.25" customHeight="1" hidden="1" thickBot="1">
      <c r="C16" s="20">
        <f>ROUNDDOWN($F$17*30.4*0.1,0)</f>
        <v>18240</v>
      </c>
      <c r="D16" s="21"/>
      <c r="F16" s="36"/>
      <c r="G16" s="36"/>
    </row>
    <row r="17" spans="3:7" ht="41.25" customHeight="1" thickBot="1">
      <c r="C17" s="23">
        <f>IF(AND($D$9=1,$C$16&gt;15000),15000,IF(AND($D$9=1,$C$16&lt;=15000),$C$16,IF(AND($D$9=2,$C$16&gt;24600),24600,IF(AND($D$9=2,$C$16&lt;=24600),$C$16,IF($D$9=3,0,IF(AND($D$9&gt;=4,C16&gt;37200),37200,$C$16))))))</f>
        <v>18240</v>
      </c>
      <c r="D17" s="24"/>
      <c r="F17" s="37">
        <v>6000</v>
      </c>
      <c r="G17" s="38"/>
    </row>
    <row r="18" spans="3:4" ht="14.25">
      <c r="C18" s="25"/>
      <c r="D18" s="25"/>
    </row>
    <row r="19" ht="13.5">
      <c r="F19" s="2" t="s">
        <v>14</v>
      </c>
    </row>
    <row r="20" ht="31.5" customHeight="1" thickBot="1">
      <c r="C20" s="26" t="s">
        <v>9</v>
      </c>
    </row>
    <row r="21" spans="3:4" ht="40.5" customHeight="1">
      <c r="C21" s="27"/>
      <c r="D21" s="28"/>
    </row>
    <row r="22" spans="3:4" ht="40.5" customHeight="1" thickBot="1">
      <c r="C22" s="29">
        <f>IF(ISERROR(58000-$C$27),58000,(58000-$C$27))</f>
        <v>1000</v>
      </c>
      <c r="D22" s="30"/>
    </row>
    <row r="23" spans="3:6" ht="14.25">
      <c r="C23" s="25"/>
      <c r="D23" s="25"/>
      <c r="F23" s="9"/>
    </row>
    <row r="24" spans="3:6" ht="14.25">
      <c r="C24" s="25"/>
      <c r="D24" s="25"/>
      <c r="F24" s="9"/>
    </row>
    <row r="25" ht="30.75" customHeight="1" thickBot="1">
      <c r="C25" s="26" t="s">
        <v>10</v>
      </c>
    </row>
    <row r="26" spans="3:4" ht="41.25" customHeight="1" thickBot="1">
      <c r="C26" s="31"/>
      <c r="D26" s="32"/>
    </row>
    <row r="27" spans="3:4" ht="40.5" customHeight="1" thickBot="1">
      <c r="C27" s="33">
        <f>IF(AND($D$6&lt;18,OR($D$9&lt;4,$D$9=5)),34000+15000+58000-50000,IF(AND($D$6&lt;18,$D$9=4),(34000+$C$17+58000-79000),IF(AND($D$6&gt;=18,$D$6&lt;20,OR($D$9&lt;4,$D$9=5)),25000+15000+58000-50000,IF(AND($D$6&gt;=18,$D$6&lt;20,$D$9=4),25000+$C$17+58000-79000,"対象外"))))</f>
        <v>57000</v>
      </c>
      <c r="D27" s="34"/>
    </row>
  </sheetData>
  <mergeCells count="12">
    <mergeCell ref="C27:D27"/>
    <mergeCell ref="C26:D26"/>
    <mergeCell ref="C15:D15"/>
    <mergeCell ref="C17:D17"/>
    <mergeCell ref="C22:D22"/>
    <mergeCell ref="C16:D16"/>
    <mergeCell ref="C21:D21"/>
    <mergeCell ref="F17:G17"/>
    <mergeCell ref="C9:C10"/>
    <mergeCell ref="B8:M8"/>
    <mergeCell ref="B13:M13"/>
    <mergeCell ref="F15:G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2006-09-14T15:45:26Z</cp:lastPrinted>
  <dcterms:created xsi:type="dcterms:W3CDTF">2006-09-14T12:27:32Z</dcterms:created>
  <dcterms:modified xsi:type="dcterms:W3CDTF">2006-09-14T15:55:21Z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